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0" windowWidth="9990" windowHeight="6000" activeTab="1"/>
  </bookViews>
  <sheets>
    <sheet name="1-2" sheetId="1" r:id="rId1"/>
    <sheet name="3" sheetId="5" r:id="rId2"/>
    <sheet name="4-5" sheetId="3" r:id="rId3"/>
    <sheet name="Пояснительная записка" sheetId="6" r:id="rId4"/>
  </sheets>
  <definedNames>
    <definedName name="_xlnm._FilterDatabase" localSheetId="1" hidden="1">'3'!$A$3:$U$69</definedName>
    <definedName name="OLE_LINK1" localSheetId="3">'Пояснительная записка'!$A$1</definedName>
    <definedName name="_xlnm.Print_Area" localSheetId="3">'Пояснительная записка'!$A$1:$P$58</definedName>
  </definedNames>
  <calcPr calcId="145621" refMode="R1C1"/>
</workbook>
</file>

<file path=xl/calcChain.xml><?xml version="1.0" encoding="utf-8"?>
<calcChain xmlns="http://schemas.openxmlformats.org/spreadsheetml/2006/main">
  <c r="C7" i="5" l="1"/>
  <c r="M64" i="5"/>
  <c r="L53" i="5"/>
  <c r="L49" i="5"/>
  <c r="Q48" i="5" l="1"/>
  <c r="P48" i="5"/>
  <c r="R48" i="5"/>
  <c r="S48" i="5"/>
  <c r="T48" i="5"/>
  <c r="N64" i="5"/>
  <c r="O64" i="5"/>
  <c r="P64" i="5"/>
  <c r="Q64" i="5"/>
  <c r="R64" i="5"/>
  <c r="S64" i="5"/>
  <c r="T64" i="5"/>
  <c r="Q53" i="5"/>
  <c r="N53" i="5"/>
  <c r="O53" i="5"/>
  <c r="P53" i="5"/>
  <c r="R53" i="5"/>
  <c r="S53" i="5"/>
  <c r="T53" i="5"/>
  <c r="F40" i="5" l="1"/>
  <c r="F41" i="5"/>
  <c r="F42" i="5"/>
  <c r="F43" i="5"/>
  <c r="F44" i="5"/>
  <c r="G64" i="5" l="1"/>
  <c r="U64" i="5" l="1"/>
  <c r="K49" i="5" l="1"/>
  <c r="K53" i="5"/>
  <c r="K64" i="5"/>
  <c r="K48" i="5" l="1"/>
  <c r="G30" i="5" l="1"/>
  <c r="D48" i="5"/>
  <c r="K34" i="5" l="1"/>
  <c r="K33" i="5" s="1"/>
  <c r="H54" i="5"/>
  <c r="H55" i="5"/>
  <c r="F55" i="5" s="1"/>
  <c r="H65" i="5"/>
  <c r="H64" i="5" s="1"/>
  <c r="U34" i="5"/>
  <c r="T34" i="5"/>
  <c r="S34" i="5"/>
  <c r="R34" i="5"/>
  <c r="Q34" i="5"/>
  <c r="P34" i="5"/>
  <c r="O34" i="5"/>
  <c r="N34" i="5"/>
  <c r="M34" i="5"/>
  <c r="L34" i="5"/>
  <c r="J34" i="5"/>
  <c r="I34" i="5"/>
  <c r="H11" i="5"/>
  <c r="F11" i="5" s="1"/>
  <c r="Q8" i="5"/>
  <c r="I8" i="5"/>
  <c r="J8" i="5"/>
  <c r="K8" i="5"/>
  <c r="L8" i="5"/>
  <c r="M8" i="5"/>
  <c r="N8" i="5"/>
  <c r="O8" i="5"/>
  <c r="P8" i="5"/>
  <c r="R8" i="5"/>
  <c r="S8" i="5"/>
  <c r="T8" i="5"/>
  <c r="U8" i="5"/>
  <c r="H9" i="5"/>
  <c r="F9" i="5" s="1"/>
  <c r="H10" i="5"/>
  <c r="F10" i="5" s="1"/>
  <c r="H12" i="5"/>
  <c r="F12" i="5" s="1"/>
  <c r="H13" i="5"/>
  <c r="F13" i="5" s="1"/>
  <c r="H14" i="5"/>
  <c r="H15" i="5"/>
  <c r="F15" i="5" s="1"/>
  <c r="H16" i="5"/>
  <c r="F16" i="5" s="1"/>
  <c r="H17" i="5"/>
  <c r="F17" i="5" s="1"/>
  <c r="H18" i="5"/>
  <c r="F18" i="5" s="1"/>
  <c r="H19" i="5"/>
  <c r="F19" i="5" s="1"/>
  <c r="H20" i="5"/>
  <c r="F20" i="5" s="1"/>
  <c r="H21" i="5"/>
  <c r="F21" i="5" s="1"/>
  <c r="G22" i="5"/>
  <c r="I22" i="5"/>
  <c r="J22" i="5"/>
  <c r="P22" i="5"/>
  <c r="Q22" i="5"/>
  <c r="R22" i="5"/>
  <c r="S22" i="5"/>
  <c r="T22" i="5"/>
  <c r="U22" i="5"/>
  <c r="H23" i="5"/>
  <c r="F23" i="5" s="1"/>
  <c r="H24" i="5"/>
  <c r="F24" i="5" s="1"/>
  <c r="H25" i="5"/>
  <c r="F25" i="5" s="1"/>
  <c r="H26" i="5"/>
  <c r="F26" i="5" s="1"/>
  <c r="H27" i="5"/>
  <c r="F27" i="5" s="1"/>
  <c r="H28" i="5"/>
  <c r="F28" i="5" s="1"/>
  <c r="H29" i="5"/>
  <c r="F29" i="5" s="1"/>
  <c r="J30" i="5"/>
  <c r="L30" i="5"/>
  <c r="M30" i="5"/>
  <c r="N30" i="5"/>
  <c r="O30" i="5"/>
  <c r="P30" i="5"/>
  <c r="Q30" i="5"/>
  <c r="R30" i="5"/>
  <c r="S30" i="5"/>
  <c r="T30" i="5"/>
  <c r="U30" i="5"/>
  <c r="H31" i="5"/>
  <c r="F31" i="5" s="1"/>
  <c r="H32" i="5"/>
  <c r="F32" i="5" s="1"/>
  <c r="H35" i="5"/>
  <c r="F35" i="5" s="1"/>
  <c r="H36" i="5"/>
  <c r="F36" i="5" s="1"/>
  <c r="H37" i="5"/>
  <c r="F37" i="5" s="1"/>
  <c r="H38" i="5"/>
  <c r="F38" i="5" s="1"/>
  <c r="H39" i="5"/>
  <c r="F39" i="5" s="1"/>
  <c r="H40" i="5"/>
  <c r="H41" i="5"/>
  <c r="H42" i="5"/>
  <c r="G43" i="5"/>
  <c r="H43" i="5"/>
  <c r="H44" i="5"/>
  <c r="H45" i="5"/>
  <c r="F45" i="5" s="1"/>
  <c r="H46" i="5"/>
  <c r="F46" i="5" s="1"/>
  <c r="H47" i="5"/>
  <c r="F47" i="5" s="1"/>
  <c r="D33" i="5"/>
  <c r="D7" i="5" s="1"/>
  <c r="E48" i="5"/>
  <c r="E33" i="5" s="1"/>
  <c r="E7" i="5" s="1"/>
  <c r="G49" i="5"/>
  <c r="I49" i="5"/>
  <c r="J49" i="5"/>
  <c r="M49" i="5"/>
  <c r="P49" i="5"/>
  <c r="Q49" i="5"/>
  <c r="R49" i="5"/>
  <c r="S49" i="5"/>
  <c r="T49" i="5"/>
  <c r="U49" i="5"/>
  <c r="H50" i="5"/>
  <c r="F50" i="5" s="1"/>
  <c r="F49" i="5" s="1"/>
  <c r="G53" i="5"/>
  <c r="I53" i="5"/>
  <c r="J53" i="5"/>
  <c r="M53" i="5"/>
  <c r="U53" i="5"/>
  <c r="G58" i="5"/>
  <c r="I58" i="5"/>
  <c r="J58" i="5"/>
  <c r="L58" i="5"/>
  <c r="M58" i="5"/>
  <c r="N58" i="5"/>
  <c r="O58" i="5"/>
  <c r="P58" i="5"/>
  <c r="Q58" i="5"/>
  <c r="R58" i="5"/>
  <c r="S58" i="5"/>
  <c r="T58" i="5"/>
  <c r="U58" i="5"/>
  <c r="H59" i="5"/>
  <c r="F59" i="5" s="1"/>
  <c r="H60" i="5"/>
  <c r="F60" i="5" s="1"/>
  <c r="H61" i="5"/>
  <c r="F61" i="5" s="1"/>
  <c r="I64" i="5"/>
  <c r="J64" i="5"/>
  <c r="L64" i="5"/>
  <c r="L68" i="5"/>
  <c r="M68" i="5"/>
  <c r="D6" i="3"/>
  <c r="BK26" i="1"/>
  <c r="BK27" i="1"/>
  <c r="BK28" i="1"/>
  <c r="BK25" i="1"/>
  <c r="BH29" i="1"/>
  <c r="BE29" i="1"/>
  <c r="BF29" i="1"/>
  <c r="BG29" i="1"/>
  <c r="BI29" i="1"/>
  <c r="BJ29" i="1"/>
  <c r="BD29" i="1"/>
  <c r="Q33" i="5" l="1"/>
  <c r="Q7" i="5" s="1"/>
  <c r="F30" i="5"/>
  <c r="BK29" i="1"/>
  <c r="M48" i="5"/>
  <c r="M33" i="5" s="1"/>
  <c r="M7" i="5" s="1"/>
  <c r="U48" i="5"/>
  <c r="U33" i="5" s="1"/>
  <c r="U7" i="5" s="1"/>
  <c r="H53" i="5"/>
  <c r="N48" i="5"/>
  <c r="N33" i="5" s="1"/>
  <c r="N7" i="5" s="1"/>
  <c r="T33" i="5"/>
  <c r="T7" i="5" s="1"/>
  <c r="H30" i="5"/>
  <c r="H8" i="5"/>
  <c r="F14" i="5"/>
  <c r="I48" i="5"/>
  <c r="I33" i="5" s="1"/>
  <c r="I7" i="5" s="1"/>
  <c r="L48" i="5"/>
  <c r="L33" i="5" s="1"/>
  <c r="L7" i="5" s="1"/>
  <c r="S33" i="5"/>
  <c r="S7" i="5" s="1"/>
  <c r="F34" i="5"/>
  <c r="G34" i="5"/>
  <c r="O48" i="5"/>
  <c r="O33" i="5" s="1"/>
  <c r="O7" i="5" s="1"/>
  <c r="J48" i="5"/>
  <c r="J33" i="5" s="1"/>
  <c r="J7" i="5" s="1"/>
  <c r="F65" i="5"/>
  <c r="F64" i="5" s="1"/>
  <c r="R33" i="5"/>
  <c r="R7" i="5" s="1"/>
  <c r="P33" i="5"/>
  <c r="P7" i="5" s="1"/>
  <c r="G48" i="5"/>
  <c r="F22" i="5"/>
  <c r="F58" i="5"/>
  <c r="F8" i="5"/>
  <c r="H49" i="5"/>
  <c r="F54" i="5"/>
  <c r="F53" i="5" s="1"/>
  <c r="H22" i="5"/>
  <c r="H34" i="5"/>
  <c r="H58" i="5"/>
  <c r="G33" i="5" l="1"/>
  <c r="G7" i="5" s="1"/>
  <c r="H48" i="5"/>
  <c r="H33" i="5" s="1"/>
  <c r="H7" i="5" s="1"/>
  <c r="F48" i="5"/>
  <c r="F33" i="5" s="1"/>
  <c r="F7" i="5" s="1"/>
</calcChain>
</file>

<file path=xl/sharedStrings.xml><?xml version="1.0" encoding="utf-8"?>
<sst xmlns="http://schemas.openxmlformats.org/spreadsheetml/2006/main" count="559" uniqueCount="338">
  <si>
    <t>Сентябрь</t>
  </si>
  <si>
    <t>Октябрь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</si>
  <si>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</si>
  <si>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</si>
  <si>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</si>
  <si>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</si>
  <si>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</si>
  <si>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</si>
  <si>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</si>
  <si>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</si>
  <si>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</si>
  <si>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Ноябрь</t>
  </si>
  <si>
    <t>Август</t>
  </si>
  <si>
    <t>Курсы</t>
  </si>
  <si>
    <t>Итого</t>
  </si>
  <si>
    <t>Обозначения:</t>
  </si>
  <si>
    <t>Каникулы</t>
  </si>
  <si>
    <t>Теоретическое обучение</t>
  </si>
  <si>
    <t>Промежуточная аттестация</t>
  </si>
  <si>
    <t>х</t>
  </si>
  <si>
    <t>:  :</t>
  </si>
  <si>
    <t>o</t>
  </si>
  <si>
    <t>3. План учебного процесса</t>
  </si>
  <si>
    <t>Индекс</t>
  </si>
  <si>
    <t>1 курс</t>
  </si>
  <si>
    <t>3 курс</t>
  </si>
  <si>
    <t>Всего</t>
  </si>
  <si>
    <t>2 курс</t>
  </si>
  <si>
    <t>Наименование</t>
  </si>
  <si>
    <t>№ п/п</t>
  </si>
  <si>
    <t>Учебная нагрузка обучающихся (час.)</t>
  </si>
  <si>
    <t>максимальная</t>
  </si>
  <si>
    <t>Обязательная аудиторная</t>
  </si>
  <si>
    <t>всего занятий</t>
  </si>
  <si>
    <t>в т. ч.</t>
  </si>
  <si>
    <t>Наименование циклов, дисциплин, профессиональных модулей, МДК, практик</t>
  </si>
  <si>
    <t>самостоятельная работа</t>
  </si>
  <si>
    <t>лабораторных работ и практических занятий</t>
  </si>
  <si>
    <t xml:space="preserve">курсовых работ (проектов) </t>
  </si>
  <si>
    <t>учебная</t>
  </si>
  <si>
    <t>производственная  (по профилю специальности)</t>
  </si>
  <si>
    <t>Обучение по дисциплинаам и междисциплинарным курсам</t>
  </si>
  <si>
    <t>Учебная практика</t>
  </si>
  <si>
    <t>Производственная практика</t>
  </si>
  <si>
    <t>по профилю специальности</t>
  </si>
  <si>
    <t xml:space="preserve">преддипломная </t>
  </si>
  <si>
    <t xml:space="preserve">промежуточная аттестация </t>
  </si>
  <si>
    <t xml:space="preserve">Государственная (итоговая) аттестация </t>
  </si>
  <si>
    <t>Форма обучения - очная</t>
  </si>
  <si>
    <t xml:space="preserve">Производственная практика              (по профилю специальности) </t>
  </si>
  <si>
    <t xml:space="preserve">Производственная практика (преддипломная) </t>
  </si>
  <si>
    <t>═</t>
  </si>
  <si>
    <t xml:space="preserve">2. Сводные данные по бюджету времени (в неделях)
</t>
  </si>
  <si>
    <t>∆</t>
  </si>
  <si>
    <t>Производственная практика (по профилю специальности)</t>
  </si>
  <si>
    <t>Производственная практика (преддипломная)</t>
  </si>
  <si>
    <t>дисциплин и МДК</t>
  </si>
  <si>
    <t>учебной практики</t>
  </si>
  <si>
    <t>экзаменов</t>
  </si>
  <si>
    <t>зачетов</t>
  </si>
  <si>
    <t>контрольных работ</t>
  </si>
  <si>
    <t>К.00</t>
  </si>
  <si>
    <t>ГИА.01</t>
  </si>
  <si>
    <t>ГИА.02</t>
  </si>
  <si>
    <t>Практика (час.)</t>
  </si>
  <si>
    <t>Всего:</t>
  </si>
  <si>
    <t xml:space="preserve">экзамен </t>
  </si>
  <si>
    <t>контрольная работ</t>
  </si>
  <si>
    <t>зачет</t>
  </si>
  <si>
    <t>Формы промежуточной аттестации  (семестр)</t>
  </si>
  <si>
    <t>1.</t>
  </si>
  <si>
    <t>2.</t>
  </si>
  <si>
    <t>3.</t>
  </si>
  <si>
    <t>4.</t>
  </si>
  <si>
    <t>5.</t>
  </si>
  <si>
    <t>Кабинеты:</t>
  </si>
  <si>
    <t>Лаборатории:</t>
  </si>
  <si>
    <t>Спортивный комплекс:</t>
  </si>
  <si>
    <t>Залы:</t>
  </si>
  <si>
    <t xml:space="preserve">                                               </t>
  </si>
  <si>
    <t xml:space="preserve">* не входит в общее количество зачетов и экзаменов </t>
  </si>
  <si>
    <t>Распределение обязательной нагрузки по курсам и семестрам                                              (час. в семестр)</t>
  </si>
  <si>
    <t>5. Перечень лабораторий, кабинетов, мастерских и др.</t>
  </si>
  <si>
    <t xml:space="preserve"> </t>
  </si>
  <si>
    <t>Семестр</t>
  </si>
  <si>
    <t>Недель</t>
  </si>
  <si>
    <t>ПДП.00</t>
  </si>
  <si>
    <t>4. Учебная и производственная практика</t>
  </si>
  <si>
    <t xml:space="preserve"> =</t>
  </si>
  <si>
    <t>::</t>
  </si>
  <si>
    <t>о</t>
  </si>
  <si>
    <t>ΙΙΙ</t>
  </si>
  <si>
    <t>ОГСЭ.00</t>
  </si>
  <si>
    <t>ЕН.00</t>
  </si>
  <si>
    <t>Основы философии</t>
  </si>
  <si>
    <t>История</t>
  </si>
  <si>
    <t>Иностранный язык</t>
  </si>
  <si>
    <t>Физическая культура</t>
  </si>
  <si>
    <t>Информатика и информационно-коммуникационные технологии в профессиональной деятельности</t>
  </si>
  <si>
    <t>П.00</t>
  </si>
  <si>
    <t>ОП.00</t>
  </si>
  <si>
    <t>Общепрофессиональные дисциплины</t>
  </si>
  <si>
    <t>Сервисная деятельность</t>
  </si>
  <si>
    <t>История изобразительного искусства</t>
  </si>
  <si>
    <t>Рисунок и живопись</t>
  </si>
  <si>
    <t>Санитария и гигиена парикмахерских услуг</t>
  </si>
  <si>
    <t>Основы анатомии и физиологии кожи и волос</t>
  </si>
  <si>
    <t>Материаловедение</t>
  </si>
  <si>
    <t>Пластическая анатомия</t>
  </si>
  <si>
    <t>Безопасность жизнедеятельности</t>
  </si>
  <si>
    <t>ПМ.00</t>
  </si>
  <si>
    <t>Профессиональные модули</t>
  </si>
  <si>
    <t>ПМ.01</t>
  </si>
  <si>
    <t>Организация и выполнение технологических процессов парикмахерских услуг</t>
  </si>
  <si>
    <t>УП.01</t>
  </si>
  <si>
    <t>ПП.01</t>
  </si>
  <si>
    <t>ПМ.02</t>
  </si>
  <si>
    <t>УП.02</t>
  </si>
  <si>
    <t>ПП.02</t>
  </si>
  <si>
    <t>ПМ.03</t>
  </si>
  <si>
    <t>Стандартизация и подтверждение соответствия</t>
  </si>
  <si>
    <t>Актуальные тенденции и современные технологии парикмахерского искусства</t>
  </si>
  <si>
    <t>ПП.03</t>
  </si>
  <si>
    <t>ПМ.04</t>
  </si>
  <si>
    <t>Выполнение работ по одной или нескольким профессиям рабочих, должностям служащих</t>
  </si>
  <si>
    <t>Технология постижерных работ</t>
  </si>
  <si>
    <t>Моделирование и художественное оформление причесок</t>
  </si>
  <si>
    <t>по программе углубленной подготовки</t>
  </si>
  <si>
    <t>Психология общения</t>
  </si>
  <si>
    <t>Эстетика</t>
  </si>
  <si>
    <t>Основы маркетинга сферы услуг</t>
  </si>
  <si>
    <t>ПМ.05</t>
  </si>
  <si>
    <t>Постановка и решение технологических и художественных задач в сфере парикмахерских услуг</t>
  </si>
  <si>
    <t>Стилистика, моделирование и художественное оформление прически</t>
  </si>
  <si>
    <t>ПП.04</t>
  </si>
  <si>
    <t>ГИА.00</t>
  </si>
  <si>
    <t>занятия на уроках</t>
  </si>
  <si>
    <t>Иностранного языка</t>
  </si>
  <si>
    <t>Спортивный зал</t>
  </si>
  <si>
    <t>Актовый зал</t>
  </si>
  <si>
    <r>
      <t xml:space="preserve">Квалификация -  </t>
    </r>
    <r>
      <rPr>
        <b/>
        <sz val="10"/>
        <rFont val="Times New Roman"/>
        <family val="1"/>
        <charset val="204"/>
      </rPr>
      <t xml:space="preserve"> Модельер-художник</t>
    </r>
  </si>
  <si>
    <t xml:space="preserve">                           </t>
  </si>
  <si>
    <t>1. Календарный учебный график</t>
  </si>
  <si>
    <t>Истории, обществознания</t>
  </si>
  <si>
    <t>Математики</t>
  </si>
  <si>
    <t>6.</t>
  </si>
  <si>
    <t>7.</t>
  </si>
  <si>
    <t>8.</t>
  </si>
  <si>
    <t>9.</t>
  </si>
  <si>
    <t>Правового обеспечения профессиональной деятельности</t>
  </si>
  <si>
    <t>Открытый стадион широкого профиля с элементами полосы препятствий</t>
  </si>
  <si>
    <t>Стрелковый тир</t>
  </si>
  <si>
    <t>Библиотека, читальный зал с выходом в сеть Интернет</t>
  </si>
  <si>
    <t>Пояснения к учебному плану</t>
  </si>
  <si>
    <t xml:space="preserve">1. Учебный план разработан в соответствии с Московским  базисным учебным планом, утвержденным приказом Департамента образования города Москвы от 11 мая 2010 г. № 958 и разработанным на основе приказа Министерства образования и науки Российской Федерации от 09.03.2004 г.  № 1312 "Об утверждении федерального базисного учебного плана и примерных учебных планов для образовательных учреждений Российской Федерации, реализующих программы общего образования" (в редакции от 20.08.2008 г. № 241 и от30.08.2010 г. №839), с Федеральным государственным образовательным стандартом  среднего профессионального образования по специальности 080114 Экономика и бухгалтерский учет (по отраслям), утвержденным приказом Министерства и науки Российской Федерации от 06 апреля  2010 г. № 285, зарегистрированном в Министерстве юстиции России от 17 мая  2010 г. № 17241, Положением об учебной и производственной практике студентов (курсантов), осваивающих основные профессиональные образовательные программы среднего профессионального образования, утвержденным приказом Министерства образования и науки Российской Федерации от 26 ноября 2009 г. № 673.
</t>
  </si>
  <si>
    <t>2. Начало учебных занятий - 1 сентября, окончание - в соответствии с календарным учебным графиком.</t>
  </si>
  <si>
    <t>3. Максимальный объем учебной нагрузки обучающихся составляет 54 академических часа в неделю, включая все виды аудиторной и внеаудиторной (самостоятельной) учебной работы по освоению основной профессиональной образовательной программы.</t>
  </si>
  <si>
    <t>4. Максимальный объем аудиторной учебной нагрузки составляет 36 академических часов в неделю.</t>
  </si>
  <si>
    <t>5. При распределении обязательной нагрузки по курсам и семестрам использовано 42  часов вариативной части. Остальной объем времени 648 (в т.ч. практических занятий 628 часов) , отведенный на вариативную часть использован на увеличение объема часов  дисциплин цикла ОГСЭ, в том числе на введение дисциплины "Русский язык и культура речи" - 51 час(8);  31 час (30) добавлен на увеличение объема часов дисциплины ЕН.02 Информационные технологии в профессиональной деятельности;   364 (192)часа добавлены на увеличение объема часов дисциплин цикла ОП. Общепрофессиональных дисциплин: 24 часа -ОП.05 Правовое обеспечение профессиональной деятельности и на введение новых дисциплин: 68 (26) часов- ОП.11 Экономическая теория, 34(12) часа - ОП.12 Основы банковского дела,44 (18)часа - ОП.13 Маркетинг, 78 (38) часов - ОП.14 Анализ финансово-хозяйственной деятельности, 50(36) часов - ОП.15 Бизнес-планирование, 56 (46) часов - ОП.16 Международные стандарты финансовой отчетности, 34 (16) часа - ОП.17 Этика делового общения; 158 часа (152) добавлено на увеличение объема часов профессиональных модулей: 40 (34) часов - ПМ.01 Документирование хозяйственных операций и ведение бухгалтерского учета имущества организации, 60 часов практических занятий -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организации, 6 часов практических занятий - ПМ.03 Проведение расчетов с бюджетом и внебюджетными фондами, 52 (40) часа - ПМ.04 Составление и использование бухгалтерской отчетности.</t>
  </si>
  <si>
    <t>6. Объем часов по дисциплине "Физическая культура" реализуется как за счет часов, указанных в учебном  плане, так и за счет различных форм внеаудиторных занятий в спортивных клубах, секциях по воллейболу и футболу.</t>
  </si>
  <si>
    <t>7.  По завершении изучения дисциплин общеобразовательного цикла предусмотрены экзамены: во 2-ом семестре по дисциплинам "История" и "Обществознание" (комплексный);  "Русский язык" и "Математика" (письменные); "Экономика",  "Право".</t>
  </si>
  <si>
    <t>8. По завершении изучения общепрофессиональных дисциплин и междисциплинарных курсов предусмотрены экзамены:  по общепрофессиональным дисциплинам: Экономика организации - 4 семестр, Анализ финансово-хозяйственной деятельности - 6 семестр; МДК.01.01 "Практические основы бухгалтерского учета имущества организации"- 4 семестр, МДК.02.01 "Практические основы бухгалтерского учета источников формирования имущества организации" - 4 семестр, МДК.02.02 "Бухгалтерские технологии проведения и оформления инвентаризации" - 4 семестр, МДК.03.01 "Организация расчетов с бюджетом и внебюджетными фондами" - 5 семестр, МДК.04.01 " Технология составления бухгалтерской отчетности" - 6 семестр, МДК.04.02 "Основы анализа бухгалтерской отчетности" - 6 семестр и зачет - 5 семестр.  По освоении программ профессиональных модулей в последнем семестре изучения проводится экзамен (квалификационный), по итогам проверки которого выносится решение: "вид профессиональной деятельности освоен/не освоен".</t>
  </si>
  <si>
    <t>9. Контрольные работы и  зачеты   проводятся за счет часов, отведенных  на изучение дисциплин  или междисциплинарных курсов.</t>
  </si>
  <si>
    <t>10. Выполнение курсовых  проектов (работ) является видом учебной работы по общепрофессиональной дисциплине ОП.01 "Экономика организации" и профессиональному модулю ПМ.04 "Составление и использование бухгалтерской отчетности" профессионального цикла, которые реализуются в пределах времени, отведенного на их изучение.</t>
  </si>
  <si>
    <t>11. Консультации предусмотрены в объеме 100 часов на учебную группы на каждый учебный год. Формы проведения консультаций  (групповые, индивидуальные, письменные, устные) определяются образовательных учреждением.</t>
  </si>
  <si>
    <t>12. Учебная практика  и производственная практика (по профилю специальности) проводятся в рамках профессиональных модулей. Учебная практика в объеме 2 недель реализуется в рамках профессионального модуля ПМ.05 "Выполнение работ по одной или несколькимпрофессиям рабочих, должностям служащих".  Производственная практика (по профилю специальности) в объеме 8 недель реализуется концентрировано по каждому из видов профессиональной деятельности, предусмотренных ФГОС СПО по специальности: ПМ.01 Документирование хозяйственных операций и ведение бухгалтерского учета имущества организации - 2 недели (4 семестр),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 - 2 недели ( 4 семестр), ПМ.03 Проведение расчетов с бюджетом и внебюджетными фондами - 2 недели (5 семестр),  ПМ.04 Составление и использование бухгалтерской отчетности -2 недели (6 семестр). Производственная практика (преддипломная) проводится в объеме 4 недель концентрированно (6 семестр).</t>
  </si>
  <si>
    <t xml:space="preserve">13. В период прохождения учебной практики, предусмотренной в рамках ПМ.05 "Выполнение работ по одной или несколькимпрофессиям рабочих, должностям служащих", студенты осваиваютодну или две профессии из Перечня профессий рабочих, должностей служащих, рекомендуемых к освоению в рамках основной профессиональной образовательной программы СПО: "Кассир".  </t>
  </si>
  <si>
    <t>14. В период обучения с юношами проводятся учебные сборы в соответствии с п. 1 ст. 13 Федерального закона "О воинской обязанности и военной службе" от 28 марта 1998 г. № 53-ФЗ.</t>
  </si>
  <si>
    <t>15. Государственная (итоговая) аттестация предусмотрена в виде выпускной квалификационной  работы.</t>
  </si>
  <si>
    <t xml:space="preserve">                                          Согласовано</t>
  </si>
  <si>
    <t>Руководитель структурного подразделения по УМР</t>
  </si>
  <si>
    <t>Д.А. Яровинкин</t>
  </si>
  <si>
    <t>Заместитель директора по НМР</t>
  </si>
  <si>
    <t>С.Л. Денисова</t>
  </si>
  <si>
    <t>Председатель ЦК</t>
  </si>
  <si>
    <t>Утверждаю</t>
  </si>
  <si>
    <t>Гуманитарных и социально-экономических дисциплин</t>
  </si>
  <si>
    <t>Медико-биологических дисциплин</t>
  </si>
  <si>
    <t>Рисунка и живописи</t>
  </si>
  <si>
    <t>Медико-биологическая</t>
  </si>
  <si>
    <t>Технологий парикмахерских услуг и постижерных работ</t>
  </si>
  <si>
    <t>Моделирования и художественного оформления прически</t>
  </si>
  <si>
    <t>Мастерские:</t>
  </si>
  <si>
    <t>Библиотека</t>
  </si>
  <si>
    <t>Читальный зал с выходом в сеть Интернет</t>
  </si>
  <si>
    <t>Русский язык</t>
  </si>
  <si>
    <t>Литература</t>
  </si>
  <si>
    <t xml:space="preserve">Обществознание </t>
  </si>
  <si>
    <t>Основы безопасности жизнедеятельности</t>
  </si>
  <si>
    <t>Естествознание</t>
  </si>
  <si>
    <t xml:space="preserve">Экономика </t>
  </si>
  <si>
    <t xml:space="preserve">Право </t>
  </si>
  <si>
    <t>4 курс</t>
  </si>
  <si>
    <t>2 семестр  22 недели</t>
  </si>
  <si>
    <t>1 семестр  17 недель</t>
  </si>
  <si>
    <t>=</t>
  </si>
  <si>
    <t>Нормативный срок обучения -3 года 10 месяцев</t>
  </si>
  <si>
    <t>на базе основного общего образования</t>
  </si>
  <si>
    <t>Георграфии и биологии</t>
  </si>
  <si>
    <t>10.</t>
  </si>
  <si>
    <t xml:space="preserve">Русского языка и культуры речи, литературы </t>
  </si>
  <si>
    <t xml:space="preserve">Безопасности жизнедеятельности  и охраны труда </t>
  </si>
  <si>
    <t>11.</t>
  </si>
  <si>
    <t>Учебный план</t>
  </si>
  <si>
    <t>Директор</t>
  </si>
  <si>
    <t>УП.03</t>
  </si>
  <si>
    <t>Салон-парикмахерская</t>
  </si>
  <si>
    <t>43.02.02 Парикмахерское искусство</t>
  </si>
  <si>
    <t>ЧУ ПОО "Интерколледж"</t>
  </si>
  <si>
    <t>_____________Ивлиев Т.Ю.</t>
  </si>
  <si>
    <t>3 семестр  16 недель</t>
  </si>
  <si>
    <t>4
 семестр 
 19 недель</t>
  </si>
  <si>
    <t>5 
семестр  
17 недель</t>
  </si>
  <si>
    <t>8
 семестр        10    недель</t>
  </si>
  <si>
    <t>Основы политологии и социологии</t>
  </si>
  <si>
    <t>История парикмахерского искусства</t>
  </si>
  <si>
    <t>Интернет - технологии</t>
  </si>
  <si>
    <t>Современные косметические средства</t>
  </si>
  <si>
    <t>Технологии парикмахерских работ и технологическое оборудование</t>
  </si>
  <si>
    <t>Креативное окрашивание</t>
  </si>
  <si>
    <t>Технология визажа</t>
  </si>
  <si>
    <t>108/3 нед 144/4нед</t>
  </si>
  <si>
    <t>Естествознания</t>
  </si>
  <si>
    <t>2 нед.</t>
  </si>
  <si>
    <t>Государственная итоговая аттестация</t>
  </si>
  <si>
    <t>Подготовка к государственной итоговой аттестации</t>
  </si>
  <si>
    <t>УП.00</t>
  </si>
  <si>
    <t>ПП.00</t>
  </si>
  <si>
    <t>Общий гуманитарный и социально-экономический учебный цикл</t>
  </si>
  <si>
    <t>Математический и общий естественнонаучный учебный цикл</t>
  </si>
  <si>
    <t>Информатики и информационных технологий</t>
  </si>
  <si>
    <t>Стрелковый тир (электронный)</t>
  </si>
  <si>
    <t xml:space="preserve">1.1. Выпускная квалификационная работа </t>
  </si>
  <si>
    <t>ОГСЭ.01.</t>
  </si>
  <si>
    <t>ОГСЭ.02.</t>
  </si>
  <si>
    <t>ОГСЭ.03.</t>
  </si>
  <si>
    <t>ОГСЭ.04.</t>
  </si>
  <si>
    <t>ОГСЭ.05.</t>
  </si>
  <si>
    <t>ОГСЭ.06.</t>
  </si>
  <si>
    <t>ОГСЭ.07.</t>
  </si>
  <si>
    <t>ЕН.01.</t>
  </si>
  <si>
    <t>ЕН.02.</t>
  </si>
  <si>
    <t>Профессиональный учебный цикл</t>
  </si>
  <si>
    <t>ОП.01.</t>
  </si>
  <si>
    <t>ОП.02.</t>
  </si>
  <si>
    <t>ОП.03.</t>
  </si>
  <si>
    <t>ОП.04.</t>
  </si>
  <si>
    <t>ОП.05.</t>
  </si>
  <si>
    <t>ОП.06.</t>
  </si>
  <si>
    <t>ОП.07.</t>
  </si>
  <si>
    <t>ОП.08.</t>
  </si>
  <si>
    <t>ОП.09.</t>
  </si>
  <si>
    <t>ОП.10.</t>
  </si>
  <si>
    <t>ОП.11.</t>
  </si>
  <si>
    <t>ОП.12.</t>
  </si>
  <si>
    <t>ОП.13.</t>
  </si>
  <si>
    <t>МДК.01.01.</t>
  </si>
  <si>
    <t>Организация и технологии парикмахерских услуг</t>
  </si>
  <si>
    <t>МДК.02.01.</t>
  </si>
  <si>
    <t>МДК.02.02.</t>
  </si>
  <si>
    <t xml:space="preserve">Внедрение новых технологий, тенденций моды и продвижение парикмахерских услуг </t>
  </si>
  <si>
    <t>Производственная практика ( по профилю специальности)</t>
  </si>
  <si>
    <t>МДК.03.01.</t>
  </si>
  <si>
    <t>МДК.03.02.</t>
  </si>
  <si>
    <t>МДК.03.03.</t>
  </si>
  <si>
    <t>МДК.04.01.</t>
  </si>
  <si>
    <t>7 семестр         12 недель</t>
  </si>
  <si>
    <t>6 семестр           12  недель</t>
  </si>
  <si>
    <t>Общеобразовательный учебный цикл</t>
  </si>
  <si>
    <t>1 нед.</t>
  </si>
  <si>
    <t>4 нед.</t>
  </si>
  <si>
    <t>6 нед.</t>
  </si>
  <si>
    <t>28.IX - 4.X</t>
  </si>
  <si>
    <t>26.X - 1.XI</t>
  </si>
  <si>
    <t>30.XI - 6.XII</t>
  </si>
  <si>
    <t>28.XII - 3.I</t>
  </si>
  <si>
    <t>29.II - 6.III</t>
  </si>
  <si>
    <t>28.III - 3.IV</t>
  </si>
  <si>
    <t>25.IV - 1.V</t>
  </si>
  <si>
    <t>30.V - 5.VI</t>
  </si>
  <si>
    <t>27.VI - 3.VII</t>
  </si>
  <si>
    <t>"__"__________2015г.</t>
  </si>
  <si>
    <t>УП.04</t>
  </si>
  <si>
    <t>Подготовка  выпускной квалификационной работы с 16.05 по 12.06 (4 недели)</t>
  </si>
  <si>
    <t>Защита выпускной квалификационной работы с 13.06 по 26.06 (2 недели)</t>
  </si>
  <si>
    <t>Всего часов обучения по учебным циклам ППССЗ</t>
  </si>
  <si>
    <t>ОУД.00</t>
  </si>
  <si>
    <t>ОУД.01</t>
  </si>
  <si>
    <t>ОУД.02</t>
  </si>
  <si>
    <t>ОУД.03</t>
  </si>
  <si>
    <t>ОУД.04</t>
  </si>
  <si>
    <t>ОУД.05</t>
  </si>
  <si>
    <t>ОУД.06</t>
  </si>
  <si>
    <t>ОУД.07</t>
  </si>
  <si>
    <t>ОУД.08</t>
  </si>
  <si>
    <t>ОУД.09</t>
  </si>
  <si>
    <t>ОУД.10</t>
  </si>
  <si>
    <t>ОУД.11</t>
  </si>
  <si>
    <t>ОУД.12</t>
  </si>
  <si>
    <t>ОУД.13</t>
  </si>
  <si>
    <t>Индивидуальный учебный проект</t>
  </si>
  <si>
    <t>Информатика</t>
  </si>
  <si>
    <t>Математика: алгебра и начала математического анализа; геометрия</t>
  </si>
  <si>
    <t>4</t>
  </si>
  <si>
    <t>3</t>
  </si>
  <si>
    <t>Э(К)*</t>
  </si>
  <si>
    <t>8*</t>
  </si>
  <si>
    <t>4*</t>
  </si>
  <si>
    <t>7*</t>
  </si>
  <si>
    <t>Подбор, разработка и выполнение различных типов, видов, форм причесок с учетом индивидуальных особенностей потребителей и тенденций моды</t>
  </si>
  <si>
    <t>6*</t>
  </si>
  <si>
    <t>108/3нед</t>
  </si>
  <si>
    <t>36/1нед</t>
  </si>
  <si>
    <t xml:space="preserve">  </t>
  </si>
  <si>
    <t xml:space="preserve">   </t>
  </si>
  <si>
    <t xml:space="preserve">Консультации из расчета 4 часа на одного обучающегося на каждый учебный год </t>
  </si>
  <si>
    <t>2 нед</t>
  </si>
  <si>
    <t>5 нед.</t>
  </si>
  <si>
    <t>6,8*</t>
  </si>
  <si>
    <t>144/4нед</t>
  </si>
  <si>
    <t>252/7нед</t>
  </si>
  <si>
    <t>производственной практики/ преддипломной практики</t>
  </si>
  <si>
    <t>4,6*</t>
  </si>
  <si>
    <t>3,4,5,7</t>
  </si>
  <si>
    <t>4,6,7</t>
  </si>
  <si>
    <t>4,6,8</t>
  </si>
  <si>
    <t>3,4,5</t>
  </si>
  <si>
    <t>Частного учреждения профессиональной образовательной организации "Интерколледж"</t>
  </si>
  <si>
    <t xml:space="preserve">  по специальности среднего профессионального образования</t>
  </si>
  <si>
    <t>1(ЗБО), 2*</t>
  </si>
  <si>
    <t>3,4,5,6,7(все ЗБО),8*</t>
  </si>
  <si>
    <t>3 (ЗБО)</t>
  </si>
  <si>
    <t>5 (ЗБО)</t>
  </si>
  <si>
    <t>4 (ЗБО)</t>
  </si>
  <si>
    <t>6 (ЗБО)</t>
  </si>
  <si>
    <t>5,6 (ЗБО)</t>
  </si>
  <si>
    <t>6,7(ЗБО),8</t>
  </si>
  <si>
    <t>7(ЗБО),8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</si>
</sst>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i/>
      <sz val="9"/>
      <name val="Times New Roman"/>
      <family val="1"/>
      <charset val="204"/>
    </font>
    <font>
      <sz val="8"/>
      <name val="Calibri"/>
      <family val="2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90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top"/>
    </xf>
    <xf numFmtId="0" fontId="8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horizontal="left" vertical="top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top"/>
    </xf>
    <xf numFmtId="0" fontId="8" fillId="0" borderId="8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 wrapText="1"/>
    </xf>
    <xf numFmtId="0" fontId="4" fillId="0" borderId="1" xfId="0" applyNumberFormat="1" applyFont="1" applyFill="1" applyBorder="1" applyAlignment="1" applyProtection="1">
      <alignment horizontal="center" textRotation="90" wrapText="1"/>
    </xf>
    <xf numFmtId="0" fontId="11" fillId="0" borderId="1" xfId="0" applyNumberFormat="1" applyFont="1" applyFill="1" applyBorder="1" applyAlignment="1" applyProtection="1">
      <alignment horizontal="left" vertical="top"/>
    </xf>
    <xf numFmtId="0" fontId="10" fillId="0" borderId="1" xfId="0" applyNumberFormat="1" applyFont="1" applyFill="1" applyBorder="1" applyAlignment="1" applyProtection="1">
      <alignment horizontal="left" vertical="top"/>
    </xf>
    <xf numFmtId="0" fontId="2" fillId="0" borderId="9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left" vertical="top"/>
    </xf>
    <xf numFmtId="0" fontId="10" fillId="0" borderId="11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vertical="center" wrapText="1"/>
    </xf>
    <xf numFmtId="0" fontId="4" fillId="0" borderId="18" xfId="0" applyNumberFormat="1" applyFont="1" applyFill="1" applyBorder="1" applyAlignment="1" applyProtection="1">
      <alignment horizontal="right" vertical="center" wrapText="1"/>
    </xf>
    <xf numFmtId="0" fontId="6" fillId="0" borderId="18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vertical="top" wrapText="1"/>
    </xf>
    <xf numFmtId="0" fontId="22" fillId="0" borderId="0" xfId="0" applyNumberFormat="1" applyFont="1" applyFill="1" applyBorder="1" applyAlignment="1" applyProtection="1">
      <alignment horizontal="right" vertical="top"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2" xfId="0" applyNumberFormat="1" applyFont="1" applyFill="1" applyBorder="1" applyAlignment="1" applyProtection="1">
      <alignment vertical="top"/>
    </xf>
    <xf numFmtId="0" fontId="5" fillId="0" borderId="9" xfId="0" applyNumberFormat="1" applyFont="1" applyFill="1" applyBorder="1" applyAlignment="1" applyProtection="1">
      <alignment horizontal="left" vertical="top"/>
    </xf>
    <xf numFmtId="0" fontId="11" fillId="0" borderId="9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left" vertical="top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top"/>
    </xf>
    <xf numFmtId="0" fontId="21" fillId="0" borderId="10" xfId="0" applyNumberFormat="1" applyFont="1" applyFill="1" applyBorder="1" applyAlignment="1" applyProtection="1">
      <alignment horizontal="left" vertical="center" wrapText="1"/>
    </xf>
    <xf numFmtId="0" fontId="21" fillId="0" borderId="20" xfId="0" applyNumberFormat="1" applyFont="1" applyFill="1" applyBorder="1" applyAlignment="1" applyProtection="1">
      <alignment horizontal="left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0" fontId="21" fillId="0" borderId="24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vertical="top" wrapText="1"/>
    </xf>
    <xf numFmtId="0" fontId="21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vertical="top"/>
    </xf>
    <xf numFmtId="0" fontId="2" fillId="0" borderId="15" xfId="0" applyNumberFormat="1" applyFont="1" applyFill="1" applyBorder="1" applyAlignment="1" applyProtection="1">
      <alignment horizontal="center" vertical="top"/>
    </xf>
    <xf numFmtId="0" fontId="10" fillId="0" borderId="25" xfId="0" applyNumberFormat="1" applyFont="1" applyFill="1" applyBorder="1" applyAlignment="1" applyProtection="1">
      <alignment horizontal="center"/>
    </xf>
    <xf numFmtId="0" fontId="10" fillId="0" borderId="26" xfId="0" applyNumberFormat="1" applyFont="1" applyFill="1" applyBorder="1" applyAlignment="1" applyProtection="1">
      <alignment horizont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top"/>
    </xf>
    <xf numFmtId="0" fontId="2" fillId="0" borderId="18" xfId="0" applyNumberFormat="1" applyFont="1" applyFill="1" applyBorder="1" applyAlignment="1" applyProtection="1">
      <alignment horizontal="center"/>
    </xf>
    <xf numFmtId="0" fontId="2" fillId="0" borderId="27" xfId="0" applyNumberFormat="1" applyFont="1" applyFill="1" applyBorder="1" applyAlignment="1" applyProtection="1">
      <alignment horizont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left" vertical="justify"/>
    </xf>
    <xf numFmtId="0" fontId="10" fillId="0" borderId="9" xfId="0" applyNumberFormat="1" applyFont="1" applyFill="1" applyBorder="1" applyAlignment="1" applyProtection="1">
      <alignment horizontal="left" vertical="top"/>
    </xf>
    <xf numFmtId="0" fontId="4" fillId="0" borderId="24" xfId="0" applyNumberFormat="1" applyFont="1" applyFill="1" applyBorder="1" applyAlignment="1" applyProtection="1">
      <alignment horizontal="center" vertical="top"/>
    </xf>
    <xf numFmtId="0" fontId="6" fillId="0" borderId="24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vertical="top" wrapText="1"/>
    </xf>
    <xf numFmtId="0" fontId="24" fillId="0" borderId="1" xfId="0" applyNumberFormat="1" applyFont="1" applyFill="1" applyBorder="1" applyAlignment="1" applyProtection="1">
      <alignment horizontal="center" vertical="top"/>
    </xf>
    <xf numFmtId="0" fontId="6" fillId="0" borderId="8" xfId="0" applyNumberFormat="1" applyFont="1" applyFill="1" applyBorder="1" applyAlignment="1" applyProtection="1">
      <alignment vertical="top"/>
    </xf>
    <xf numFmtId="0" fontId="6" fillId="0" borderId="22" xfId="0" applyNumberFormat="1" applyFont="1" applyFill="1" applyBorder="1" applyAlignment="1" applyProtection="1">
      <alignment horizontal="center" vertical="top" wrapText="1"/>
    </xf>
    <xf numFmtId="0" fontId="6" fillId="0" borderId="22" xfId="0" applyNumberFormat="1" applyFont="1" applyFill="1" applyBorder="1" applyAlignment="1" applyProtection="1">
      <alignment horizontal="center" vertical="top"/>
    </xf>
    <xf numFmtId="0" fontId="6" fillId="0" borderId="6" xfId="0" applyNumberFormat="1" applyFont="1" applyFill="1" applyBorder="1" applyAlignment="1" applyProtection="1">
      <alignment horizontal="center" vertical="top"/>
    </xf>
    <xf numFmtId="0" fontId="21" fillId="0" borderId="24" xfId="0" applyNumberFormat="1" applyFont="1" applyFill="1" applyBorder="1" applyAlignment="1" applyProtection="1">
      <alignment horizontal="center" vertical="top"/>
    </xf>
    <xf numFmtId="0" fontId="21" fillId="0" borderId="1" xfId="0" applyNumberFormat="1" applyFont="1" applyFill="1" applyBorder="1" applyAlignment="1" applyProtection="1">
      <alignment horizontal="center" vertical="top"/>
    </xf>
    <xf numFmtId="0" fontId="21" fillId="0" borderId="6" xfId="0" applyNumberFormat="1" applyFont="1" applyFill="1" applyBorder="1" applyAlignment="1" applyProtection="1">
      <alignment horizontal="center" vertical="top"/>
    </xf>
    <xf numFmtId="0" fontId="21" fillId="0" borderId="5" xfId="0" applyNumberFormat="1" applyFont="1" applyFill="1" applyBorder="1" applyAlignment="1" applyProtection="1">
      <alignment horizontal="center" vertical="top"/>
    </xf>
    <xf numFmtId="0" fontId="6" fillId="0" borderId="23" xfId="0" applyNumberFormat="1" applyFont="1" applyFill="1" applyBorder="1" applyAlignment="1" applyProtection="1">
      <alignment vertical="top"/>
    </xf>
    <xf numFmtId="0" fontId="6" fillId="0" borderId="28" xfId="0" applyNumberFormat="1" applyFont="1" applyFill="1" applyBorder="1" applyAlignment="1" applyProtection="1">
      <alignment vertical="top"/>
    </xf>
    <xf numFmtId="0" fontId="6" fillId="0" borderId="28" xfId="0" applyNumberFormat="1" applyFont="1" applyFill="1" applyBorder="1" applyAlignment="1" applyProtection="1">
      <alignment horizontal="center" vertical="top"/>
    </xf>
    <xf numFmtId="0" fontId="6" fillId="0" borderId="29" xfId="0" applyNumberFormat="1" applyFont="1" applyFill="1" applyBorder="1" applyAlignment="1" applyProtection="1">
      <alignment horizontal="center" vertical="top"/>
    </xf>
    <xf numFmtId="0" fontId="6" fillId="0" borderId="2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center" vertical="center" textRotation="90"/>
    </xf>
    <xf numFmtId="0" fontId="2" fillId="0" borderId="30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textRotation="90"/>
    </xf>
    <xf numFmtId="0" fontId="2" fillId="0" borderId="31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1" xfId="0" applyNumberFormat="1" applyFont="1" applyFill="1" applyBorder="1" applyAlignment="1" applyProtection="1">
      <alignment horizontal="center" vertical="top"/>
      <protection locked="0"/>
    </xf>
    <xf numFmtId="49" fontId="6" fillId="0" borderId="1" xfId="0" applyNumberFormat="1" applyFont="1" applyFill="1" applyBorder="1" applyAlignment="1" applyProtection="1">
      <alignment horizontal="center" vertical="top"/>
      <protection locked="0"/>
    </xf>
    <xf numFmtId="1" fontId="6" fillId="0" borderId="1" xfId="0" applyNumberFormat="1" applyFont="1" applyFill="1" applyBorder="1" applyAlignment="1" applyProtection="1">
      <alignment horizontal="center" vertical="top"/>
      <protection locked="0"/>
    </xf>
    <xf numFmtId="0" fontId="4" fillId="0" borderId="1" xfId="0" applyNumberFormat="1" applyFont="1" applyFill="1" applyBorder="1" applyAlignment="1" applyProtection="1">
      <alignment horizontal="center" vertical="top"/>
      <protection locked="0"/>
    </xf>
    <xf numFmtId="0" fontId="26" fillId="0" borderId="1" xfId="0" applyNumberFormat="1" applyFont="1" applyFill="1" applyBorder="1" applyAlignment="1" applyProtection="1">
      <alignment horizontal="center" vertical="top"/>
      <protection locked="0"/>
    </xf>
    <xf numFmtId="0" fontId="27" fillId="0" borderId="1" xfId="0" applyNumberFormat="1" applyFont="1" applyFill="1" applyBorder="1" applyAlignment="1" applyProtection="1">
      <alignment horizontal="center" vertical="top"/>
      <protection locked="0"/>
    </xf>
    <xf numFmtId="0" fontId="4" fillId="0" borderId="1" xfId="0" applyNumberFormat="1" applyFont="1" applyFill="1" applyBorder="1" applyAlignment="1" applyProtection="1">
      <alignment horizontal="center" vertical="top" wrapText="1"/>
      <protection locked="0"/>
    </xf>
    <xf numFmtId="1" fontId="4" fillId="0" borderId="1" xfId="0" applyNumberFormat="1" applyFont="1" applyFill="1" applyBorder="1" applyAlignment="1" applyProtection="1">
      <alignment horizontal="center" vertical="top"/>
      <protection locked="0"/>
    </xf>
    <xf numFmtId="1" fontId="23" fillId="0" borderId="1" xfId="0" applyNumberFormat="1" applyFont="1" applyFill="1" applyBorder="1" applyAlignment="1" applyProtection="1">
      <alignment horizontal="center" vertical="top"/>
      <protection locked="0"/>
    </xf>
    <xf numFmtId="0" fontId="6" fillId="0" borderId="1" xfId="0" applyNumberFormat="1" applyFont="1" applyFill="1" applyBorder="1" applyAlignment="1" applyProtection="1">
      <alignment vertical="center"/>
    </xf>
    <xf numFmtId="0" fontId="17" fillId="0" borderId="1" xfId="0" applyNumberFormat="1" applyFont="1" applyFill="1" applyBorder="1" applyAlignment="1" applyProtection="1">
      <alignment vertical="center"/>
      <protection locked="0"/>
    </xf>
    <xf numFmtId="0" fontId="28" fillId="2" borderId="1" xfId="0" applyNumberFormat="1" applyFont="1" applyFill="1" applyBorder="1" applyAlignment="1" applyProtection="1">
      <alignment horizontal="center" vertical="center" textRotation="90"/>
    </xf>
    <xf numFmtId="0" fontId="28" fillId="2" borderId="1" xfId="0" applyNumberFormat="1" applyFont="1" applyFill="1" applyBorder="1" applyAlignment="1" applyProtection="1">
      <alignment horizontal="left" vertical="center" wrapText="1"/>
    </xf>
    <xf numFmtId="0" fontId="28" fillId="2" borderId="1" xfId="0" applyNumberFormat="1" applyFont="1" applyFill="1" applyBorder="1" applyAlignment="1" applyProtection="1">
      <alignment horizontal="center" vertical="center" wrapText="1"/>
    </xf>
    <xf numFmtId="1" fontId="28" fillId="2" borderId="1" xfId="0" applyNumberFormat="1" applyFont="1" applyFill="1" applyBorder="1" applyAlignment="1" applyProtection="1">
      <alignment horizontal="center" vertical="center" wrapText="1"/>
    </xf>
    <xf numFmtId="0" fontId="29" fillId="2" borderId="1" xfId="0" applyNumberFormat="1" applyFont="1" applyFill="1" applyBorder="1" applyAlignment="1" applyProtection="1">
      <alignment horizontal="left" vertical="top"/>
    </xf>
    <xf numFmtId="0" fontId="29" fillId="2" borderId="1" xfId="0" applyNumberFormat="1" applyFont="1" applyFill="1" applyBorder="1" applyAlignment="1" applyProtection="1">
      <alignment horizontal="left" vertical="top" wrapText="1"/>
    </xf>
    <xf numFmtId="0" fontId="29" fillId="2" borderId="1" xfId="0" applyNumberFormat="1" applyFont="1" applyFill="1" applyBorder="1" applyAlignment="1" applyProtection="1">
      <alignment horizontal="center" vertical="center" wrapText="1"/>
    </xf>
    <xf numFmtId="0" fontId="29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top"/>
    </xf>
    <xf numFmtId="1" fontId="4" fillId="2" borderId="1" xfId="0" applyNumberFormat="1" applyFont="1" applyFill="1" applyBorder="1" applyAlignment="1" applyProtection="1">
      <alignment horizontal="center" vertical="top"/>
    </xf>
    <xf numFmtId="1" fontId="24" fillId="2" borderId="1" xfId="0" applyNumberFormat="1" applyFont="1" applyFill="1" applyBorder="1" applyAlignment="1" applyProtection="1">
      <alignment horizontal="center" vertical="top"/>
    </xf>
    <xf numFmtId="0" fontId="6" fillId="2" borderId="1" xfId="0" applyNumberFormat="1" applyFont="1" applyFill="1" applyBorder="1" applyAlignment="1" applyProtection="1">
      <alignment horizontal="center" vertical="top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left" vertical="top"/>
    </xf>
    <xf numFmtId="0" fontId="4" fillId="2" borderId="1" xfId="0" applyNumberFormat="1" applyFont="1" applyFill="1" applyBorder="1" applyAlignment="1" applyProtection="1">
      <alignment horizontal="left" vertical="top" wrapText="1"/>
    </xf>
    <xf numFmtId="0" fontId="4" fillId="2" borderId="1" xfId="0" applyNumberFormat="1" applyFont="1" applyFill="1" applyBorder="1" applyAlignment="1" applyProtection="1">
      <alignment horizontal="center" vertical="top" wrapText="1"/>
    </xf>
    <xf numFmtId="0" fontId="24" fillId="2" borderId="1" xfId="0" applyNumberFormat="1" applyFont="1" applyFill="1" applyBorder="1" applyAlignment="1" applyProtection="1">
      <alignment horizontal="left" vertical="top"/>
    </xf>
    <xf numFmtId="0" fontId="24" fillId="2" borderId="1" xfId="0" applyNumberFormat="1" applyFont="1" applyFill="1" applyBorder="1" applyAlignment="1" applyProtection="1">
      <alignment horizontal="center" vertical="top"/>
    </xf>
    <xf numFmtId="0" fontId="4" fillId="2" borderId="1" xfId="0" applyNumberFormat="1" applyFont="1" applyFill="1" applyBorder="1" applyAlignment="1" applyProtection="1">
      <alignment horizontal="left" vertical="justify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top"/>
      <protection locked="0"/>
    </xf>
    <xf numFmtId="1" fontId="21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/>
    </xf>
    <xf numFmtId="0" fontId="5" fillId="0" borderId="42" xfId="0" applyNumberFormat="1" applyFont="1" applyFill="1" applyBorder="1" applyAlignment="1" applyProtection="1">
      <alignment horizontal="center" vertical="center"/>
    </xf>
    <xf numFmtId="0" fontId="1" fillId="0" borderId="43" xfId="0" applyNumberFormat="1" applyFont="1" applyFill="1" applyBorder="1" applyAlignment="1" applyProtection="1">
      <alignment vertical="top"/>
    </xf>
    <xf numFmtId="0" fontId="6" fillId="0" borderId="30" xfId="0" applyNumberFormat="1" applyFont="1" applyFill="1" applyBorder="1" applyAlignment="1" applyProtection="1">
      <alignment horizontal="center" vertical="center"/>
    </xf>
    <xf numFmtId="0" fontId="6" fillId="0" borderId="22" xfId="0" applyNumberFormat="1" applyFont="1" applyFill="1" applyBorder="1" applyAlignment="1" applyProtection="1">
      <alignment horizontal="center" vertical="center"/>
    </xf>
    <xf numFmtId="0" fontId="6" fillId="0" borderId="31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6" fillId="0" borderId="28" xfId="0" applyNumberFormat="1" applyFont="1" applyFill="1" applyBorder="1" applyAlignment="1" applyProtection="1">
      <alignment horizontal="center" vertical="center"/>
    </xf>
    <xf numFmtId="0" fontId="6" fillId="0" borderId="2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14" fillId="0" borderId="3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 textRotation="90"/>
    </xf>
    <xf numFmtId="0" fontId="11" fillId="0" borderId="1" xfId="0" applyNumberFormat="1" applyFont="1" applyFill="1" applyBorder="1" applyAlignment="1" applyProtection="1">
      <alignment horizontal="center" vertical="center" textRotation="90"/>
    </xf>
    <xf numFmtId="0" fontId="11" fillId="0" borderId="3" xfId="0" applyNumberFormat="1" applyFont="1" applyFill="1" applyBorder="1" applyAlignment="1" applyProtection="1">
      <alignment horizontal="center" vertical="center" textRotation="90"/>
    </xf>
    <xf numFmtId="0" fontId="4" fillId="0" borderId="34" xfId="0" applyNumberFormat="1" applyFont="1" applyFill="1" applyBorder="1" applyAlignment="1" applyProtection="1">
      <alignment horizontal="center" vertical="top" wrapText="1"/>
    </xf>
    <xf numFmtId="0" fontId="12" fillId="0" borderId="34" xfId="0" applyNumberFormat="1" applyFont="1" applyFill="1" applyBorder="1" applyAlignment="1" applyProtection="1">
      <alignment vertical="top" wrapText="1"/>
    </xf>
    <xf numFmtId="0" fontId="11" fillId="0" borderId="33" xfId="0" applyNumberFormat="1" applyFont="1" applyFill="1" applyBorder="1" applyAlignment="1" applyProtection="1">
      <alignment horizontal="center" vertical="center" wrapText="1" shrinkToFit="1"/>
    </xf>
    <xf numFmtId="0" fontId="11" fillId="0" borderId="35" xfId="0" applyNumberFormat="1" applyFont="1" applyFill="1" applyBorder="1" applyAlignment="1" applyProtection="1">
      <alignment horizontal="center" vertical="center" wrapText="1" shrinkToFit="1"/>
    </xf>
    <xf numFmtId="0" fontId="11" fillId="0" borderId="23" xfId="0" applyNumberFormat="1" applyFont="1" applyFill="1" applyBorder="1" applyAlignment="1" applyProtection="1">
      <alignment horizontal="center" vertical="center" wrapText="1" shrinkToFit="1"/>
    </xf>
    <xf numFmtId="0" fontId="11" fillId="0" borderId="28" xfId="0" applyNumberFormat="1" applyFont="1" applyFill="1" applyBorder="1" applyAlignment="1" applyProtection="1">
      <alignment horizontal="center" vertical="center" wrapText="1" shrinkToFit="1"/>
    </xf>
    <xf numFmtId="0" fontId="11" fillId="0" borderId="36" xfId="0" applyNumberFormat="1" applyFont="1" applyFill="1" applyBorder="1" applyAlignment="1" applyProtection="1">
      <alignment horizontal="center" vertical="center" textRotation="90"/>
    </xf>
    <xf numFmtId="0" fontId="11" fillId="0" borderId="10" xfId="0" applyNumberFormat="1" applyFont="1" applyFill="1" applyBorder="1" applyAlignment="1" applyProtection="1">
      <alignment horizontal="center" vertical="center" textRotation="90"/>
    </xf>
    <xf numFmtId="0" fontId="11" fillId="0" borderId="30" xfId="0" applyNumberFormat="1" applyFont="1" applyFill="1" applyBorder="1" applyAlignment="1" applyProtection="1">
      <alignment horizontal="center" vertical="center" textRotation="90"/>
    </xf>
    <xf numFmtId="0" fontId="11" fillId="0" borderId="6" xfId="0" applyNumberFormat="1" applyFont="1" applyFill="1" applyBorder="1" applyAlignment="1" applyProtection="1">
      <alignment horizontal="center" vertical="center" textRotation="90" wrapText="1"/>
    </xf>
    <xf numFmtId="0" fontId="2" fillId="0" borderId="12" xfId="0" applyNumberFormat="1" applyFont="1" applyFill="1" applyBorder="1" applyAlignment="1" applyProtection="1">
      <alignment horizontal="center" vertical="center" textRotation="90"/>
    </xf>
    <xf numFmtId="0" fontId="2" fillId="0" borderId="15" xfId="0" applyNumberFormat="1" applyFont="1" applyFill="1" applyBorder="1" applyAlignment="1" applyProtection="1">
      <alignment horizontal="center" vertical="center" textRotation="90"/>
    </xf>
    <xf numFmtId="0" fontId="2" fillId="0" borderId="32" xfId="0" applyNumberFormat="1" applyFont="1" applyFill="1" applyBorder="1" applyAlignment="1" applyProtection="1">
      <alignment horizontal="center" vertical="center" textRotation="90"/>
    </xf>
    <xf numFmtId="0" fontId="22" fillId="0" borderId="0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Border="1" applyAlignment="1" applyProtection="1">
      <alignment horizontal="center" vertical="top" wrapText="1"/>
    </xf>
    <xf numFmtId="0" fontId="11" fillId="0" borderId="9" xfId="0" applyNumberFormat="1" applyFont="1" applyFill="1" applyBorder="1" applyAlignment="1" applyProtection="1">
      <alignment horizontal="center" vertical="center" textRotation="90" wrapText="1"/>
    </xf>
    <xf numFmtId="0" fontId="11" fillId="0" borderId="1" xfId="0" applyNumberFormat="1" applyFont="1" applyFill="1" applyBorder="1" applyAlignment="1" applyProtection="1">
      <alignment horizontal="center" vertical="center" textRotation="90" wrapText="1"/>
    </xf>
    <xf numFmtId="0" fontId="11" fillId="0" borderId="3" xfId="0" applyNumberFormat="1" applyFont="1" applyFill="1" applyBorder="1" applyAlignment="1" applyProtection="1">
      <alignment horizontal="center" vertical="center" textRotation="90" wrapText="1"/>
    </xf>
    <xf numFmtId="0" fontId="11" fillId="0" borderId="33" xfId="0" applyNumberFormat="1" applyFont="1" applyFill="1" applyBorder="1" applyAlignment="1" applyProtection="1">
      <alignment horizontal="center" vertical="center" textRotation="90" wrapText="1"/>
    </xf>
    <xf numFmtId="0" fontId="11" fillId="0" borderId="8" xfId="0" applyNumberFormat="1" applyFont="1" applyFill="1" applyBorder="1" applyAlignment="1" applyProtection="1">
      <alignment horizontal="center" vertical="center" textRotation="90" wrapText="1"/>
    </xf>
    <xf numFmtId="0" fontId="3" fillId="0" borderId="8" xfId="0" applyNumberFormat="1" applyFont="1" applyFill="1" applyBorder="1" applyAlignment="1" applyProtection="1">
      <alignment horizontal="center" vertical="center" textRotation="90"/>
    </xf>
    <xf numFmtId="0" fontId="11" fillId="0" borderId="40" xfId="0" applyNumberFormat="1" applyFont="1" applyFill="1" applyBorder="1" applyAlignment="1" applyProtection="1">
      <alignment horizontal="center" vertical="center" textRotation="90"/>
    </xf>
    <xf numFmtId="0" fontId="11" fillId="0" borderId="5" xfId="0" applyNumberFormat="1" applyFont="1" applyFill="1" applyBorder="1" applyAlignment="1" applyProtection="1">
      <alignment horizontal="center" vertical="center" textRotation="90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33" xfId="0" applyNumberFormat="1" applyFont="1" applyFill="1" applyBorder="1" applyAlignment="1" applyProtection="1">
      <alignment horizontal="center" vertical="center"/>
    </xf>
    <xf numFmtId="0" fontId="2" fillId="0" borderId="35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28" xfId="0" applyNumberFormat="1" applyFont="1" applyFill="1" applyBorder="1" applyAlignment="1" applyProtection="1">
      <alignment horizontal="center" vertical="center"/>
    </xf>
    <xf numFmtId="0" fontId="1" fillId="0" borderId="39" xfId="0" applyNumberFormat="1" applyFont="1" applyFill="1" applyBorder="1" applyAlignment="1" applyProtection="1">
      <alignment horizontal="center" vertical="center"/>
    </xf>
    <xf numFmtId="0" fontId="1" fillId="0" borderId="29" xfId="0" applyNumberFormat="1" applyFont="1" applyFill="1" applyBorder="1" applyAlignment="1" applyProtection="1">
      <alignment horizontal="center" vertical="center"/>
    </xf>
    <xf numFmtId="0" fontId="5" fillId="0" borderId="41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distributed" textRotation="90"/>
    </xf>
    <xf numFmtId="0" fontId="2" fillId="0" borderId="13" xfId="0" applyNumberFormat="1" applyFont="1" applyFill="1" applyBorder="1" applyAlignment="1" applyProtection="1">
      <alignment horizontal="center" vertical="distributed" textRotation="90"/>
    </xf>
    <xf numFmtId="0" fontId="2" fillId="0" borderId="15" xfId="0" applyNumberFormat="1" applyFont="1" applyFill="1" applyBorder="1" applyAlignment="1" applyProtection="1">
      <alignment horizontal="center" vertical="distributed" textRotation="90"/>
    </xf>
    <xf numFmtId="0" fontId="2" fillId="0" borderId="1" xfId="0" applyNumberFormat="1" applyFont="1" applyFill="1" applyBorder="1" applyAlignment="1" applyProtection="1">
      <alignment horizontal="center" vertical="distributed" textRotation="90"/>
    </xf>
    <xf numFmtId="0" fontId="2" fillId="0" borderId="32" xfId="0" applyNumberFormat="1" applyFont="1" applyFill="1" applyBorder="1" applyAlignment="1" applyProtection="1">
      <alignment horizontal="center" vertical="distributed" textRotation="90"/>
    </xf>
    <xf numFmtId="0" fontId="2" fillId="0" borderId="3" xfId="0" applyNumberFormat="1" applyFont="1" applyFill="1" applyBorder="1" applyAlignment="1" applyProtection="1">
      <alignment horizontal="center" vertical="distributed" textRotation="90"/>
    </xf>
    <xf numFmtId="0" fontId="1" fillId="0" borderId="35" xfId="0" applyNumberFormat="1" applyFont="1" applyFill="1" applyBorder="1" applyAlignment="1" applyProtection="1">
      <alignment horizontal="center" vertical="center"/>
    </xf>
    <xf numFmtId="0" fontId="1" fillId="0" borderId="23" xfId="0" applyNumberFormat="1" applyFont="1" applyFill="1" applyBorder="1" applyAlignment="1" applyProtection="1">
      <alignment horizontal="center" vertical="center"/>
    </xf>
    <xf numFmtId="0" fontId="1" fillId="0" borderId="28" xfId="0" applyNumberFormat="1" applyFont="1" applyFill="1" applyBorder="1" applyAlignment="1" applyProtection="1">
      <alignment horizontal="center" vertical="center"/>
    </xf>
    <xf numFmtId="0" fontId="2" fillId="0" borderId="40" xfId="0" applyNumberFormat="1" applyFont="1" applyFill="1" applyBorder="1" applyAlignment="1" applyProtection="1">
      <alignment horizontal="center" vertical="center" textRotation="90"/>
    </xf>
    <xf numFmtId="0" fontId="2" fillId="0" borderId="5" xfId="0" applyNumberFormat="1" applyFont="1" applyFill="1" applyBorder="1" applyAlignment="1" applyProtection="1">
      <alignment horizontal="center" vertical="center" textRotation="90"/>
    </xf>
    <xf numFmtId="0" fontId="2" fillId="0" borderId="39" xfId="0" applyNumberFormat="1" applyFont="1" applyFill="1" applyBorder="1" applyAlignment="1" applyProtection="1">
      <alignment horizontal="center" vertical="center"/>
    </xf>
    <xf numFmtId="0" fontId="2" fillId="0" borderId="29" xfId="0" applyNumberFormat="1" applyFont="1" applyFill="1" applyBorder="1" applyAlignment="1" applyProtection="1">
      <alignment horizontal="center" vertical="center"/>
    </xf>
    <xf numFmtId="0" fontId="2" fillId="0" borderId="37" xfId="0" applyNumberFormat="1" applyFont="1" applyFill="1" applyBorder="1" applyAlignment="1" applyProtection="1">
      <alignment horizontal="center" vertical="center"/>
    </xf>
    <xf numFmtId="0" fontId="2" fillId="0" borderId="38" xfId="0" applyNumberFormat="1" applyFont="1" applyFill="1" applyBorder="1" applyAlignment="1" applyProtection="1">
      <alignment horizontal="center" vertical="center"/>
    </xf>
    <xf numFmtId="0" fontId="4" fillId="0" borderId="34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textRotation="90" wrapText="1"/>
    </xf>
    <xf numFmtId="0" fontId="4" fillId="0" borderId="3" xfId="0" applyNumberFormat="1" applyFont="1" applyFill="1" applyBorder="1" applyAlignment="1" applyProtection="1">
      <alignment horizontal="center" vertical="center" textRotation="90"/>
    </xf>
    <xf numFmtId="0" fontId="6" fillId="0" borderId="5" xfId="0" applyNumberFormat="1" applyFont="1" applyFill="1" applyBorder="1" applyAlignment="1" applyProtection="1">
      <alignment horizontal="center" vertical="center" textRotation="90"/>
    </xf>
    <xf numFmtId="0" fontId="6" fillId="0" borderId="9" xfId="0" applyNumberFormat="1" applyFont="1" applyFill="1" applyBorder="1" applyAlignment="1" applyProtection="1">
      <alignment horizontal="center" vertical="top"/>
    </xf>
    <xf numFmtId="0" fontId="6" fillId="0" borderId="10" xfId="0" applyNumberFormat="1" applyFont="1" applyFill="1" applyBorder="1" applyAlignment="1" applyProtection="1">
      <alignment horizontal="center" vertical="top"/>
    </xf>
    <xf numFmtId="0" fontId="6" fillId="0" borderId="20" xfId="0" applyNumberFormat="1" applyFont="1" applyFill="1" applyBorder="1" applyAlignment="1" applyProtection="1">
      <alignment horizontal="center" vertical="top"/>
    </xf>
    <xf numFmtId="0" fontId="6" fillId="0" borderId="24" xfId="0" applyNumberFormat="1" applyFont="1" applyFill="1" applyBorder="1" applyAlignment="1" applyProtection="1">
      <alignment horizontal="center" vertical="top"/>
    </xf>
    <xf numFmtId="0" fontId="6" fillId="0" borderId="30" xfId="0" applyNumberFormat="1" applyFont="1" applyFill="1" applyBorder="1" applyAlignment="1" applyProtection="1">
      <alignment horizontal="center" vertical="top"/>
    </xf>
    <xf numFmtId="0" fontId="6" fillId="0" borderId="22" xfId="0" applyNumberFormat="1" applyFont="1" applyFill="1" applyBorder="1" applyAlignment="1" applyProtection="1">
      <alignment horizontal="center" vertical="top"/>
    </xf>
    <xf numFmtId="0" fontId="6" fillId="0" borderId="31" xfId="0" applyNumberFormat="1" applyFont="1" applyFill="1" applyBorder="1" applyAlignment="1" applyProtection="1">
      <alignment horizontal="center" vertical="top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center" vertical="top" wrapText="1"/>
    </xf>
    <xf numFmtId="0" fontId="6" fillId="0" borderId="24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center" textRotation="90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horizontal="center" vertical="top"/>
    </xf>
    <xf numFmtId="0" fontId="21" fillId="0" borderId="10" xfId="0" applyNumberFormat="1" applyFont="1" applyFill="1" applyBorder="1" applyAlignment="1" applyProtection="1">
      <alignment horizontal="left" vertical="center" wrapText="1"/>
    </xf>
    <xf numFmtId="0" fontId="21" fillId="0" borderId="20" xfId="0" applyNumberFormat="1" applyFont="1" applyFill="1" applyBorder="1" applyAlignment="1" applyProtection="1">
      <alignment horizontal="left" vertical="center" wrapText="1"/>
    </xf>
    <xf numFmtId="0" fontId="21" fillId="0" borderId="24" xfId="0" applyNumberFormat="1" applyFont="1" applyFill="1" applyBorder="1" applyAlignment="1" applyProtection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vertical="top" wrapText="1"/>
    </xf>
    <xf numFmtId="0" fontId="6" fillId="0" borderId="20" xfId="0" applyNumberFormat="1" applyFont="1" applyFill="1" applyBorder="1" applyAlignment="1" applyProtection="1">
      <alignment vertical="top" wrapText="1"/>
    </xf>
    <xf numFmtId="0" fontId="6" fillId="0" borderId="24" xfId="0" applyNumberFormat="1" applyFont="1" applyFill="1" applyBorder="1" applyAlignment="1" applyProtection="1">
      <alignment vertical="top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13" fillId="0" borderId="34" xfId="0" applyNumberFormat="1" applyFont="1" applyFill="1" applyBorder="1" applyAlignment="1" applyProtection="1">
      <alignment horizontal="center" vertical="center" wrapText="1"/>
    </xf>
    <xf numFmtId="0" fontId="19" fillId="0" borderId="36" xfId="0" applyNumberFormat="1" applyFont="1" applyFill="1" applyBorder="1" applyAlignment="1" applyProtection="1">
      <alignment horizontal="center" vertical="center" wrapText="1"/>
    </xf>
    <xf numFmtId="0" fontId="19" fillId="0" borderId="46" xfId="0" applyNumberFormat="1" applyFont="1" applyFill="1" applyBorder="1" applyAlignment="1" applyProtection="1">
      <alignment horizontal="center" vertical="center" wrapText="1"/>
    </xf>
    <xf numFmtId="0" fontId="19" fillId="0" borderId="47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center" vertical="center" wrapText="1"/>
    </xf>
    <xf numFmtId="0" fontId="19" fillId="0" borderId="24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6" fillId="0" borderId="27" xfId="0" applyNumberFormat="1" applyFont="1" applyFill="1" applyBorder="1" applyAlignment="1" applyProtection="1">
      <alignment horizontal="left" vertical="center" wrapText="1"/>
    </xf>
    <xf numFmtId="0" fontId="6" fillId="0" borderId="44" xfId="0" applyNumberFormat="1" applyFont="1" applyFill="1" applyBorder="1" applyAlignment="1" applyProtection="1">
      <alignment horizontal="left" vertical="center" wrapText="1"/>
    </xf>
    <xf numFmtId="0" fontId="6" fillId="0" borderId="45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vertical="top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righ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42</xdr:row>
      <xdr:rowOff>57150</xdr:rowOff>
    </xdr:from>
    <xdr:ext cx="9848850" cy="2362198"/>
    <xdr:sp macro="" textlink="">
      <xdr:nvSpPr>
        <xdr:cNvPr id="5" name="TextBox 4"/>
        <xdr:cNvSpPr txBox="1"/>
      </xdr:nvSpPr>
      <xdr:spPr>
        <a:xfrm>
          <a:off x="9525" y="9096375"/>
          <a:ext cx="9848850" cy="23621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16</xdr:col>
          <xdr:colOff>0</xdr:colOff>
          <xdr:row>31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104775</xdr:rowOff>
        </xdr:from>
        <xdr:to>
          <xdr:col>15</xdr:col>
          <xdr:colOff>581025</xdr:colOff>
          <xdr:row>56</xdr:row>
          <xdr:rowOff>161925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47"/>
  <sheetViews>
    <sheetView zoomScale="130" zoomScaleNormal="130" workbookViewId="0">
      <selection activeCell="V5" sqref="V5:AZ5"/>
    </sheetView>
  </sheetViews>
  <sheetFormatPr defaultRowHeight="12.75" x14ac:dyDescent="0.2"/>
  <cols>
    <col min="1" max="15" width="2" style="3" customWidth="1"/>
    <col min="16" max="16" width="1.7109375" style="3" customWidth="1"/>
    <col min="17" max="22" width="2" style="3" customWidth="1"/>
    <col min="23" max="23" width="1.7109375" style="3" customWidth="1"/>
    <col min="24" max="24" width="2" style="3" customWidth="1"/>
    <col min="25" max="25" width="2.140625" style="3" customWidth="1"/>
    <col min="26" max="26" width="2.28515625" style="3" customWidth="1"/>
    <col min="27" max="28" width="2" style="3" customWidth="1"/>
    <col min="29" max="29" width="1.85546875" style="3" customWidth="1"/>
    <col min="30" max="30" width="2.28515625" style="3" customWidth="1"/>
    <col min="31" max="31" width="2.140625" style="3" customWidth="1"/>
    <col min="32" max="32" width="2" style="3" customWidth="1"/>
    <col min="33" max="33" width="2.28515625" style="3" customWidth="1"/>
    <col min="34" max="37" width="2" style="3" customWidth="1"/>
    <col min="38" max="38" width="2.42578125" style="3" customWidth="1"/>
    <col min="39" max="41" width="2" style="3" customWidth="1"/>
    <col min="42" max="42" width="1.85546875" style="3" customWidth="1"/>
    <col min="43" max="54" width="2" style="3" customWidth="1"/>
    <col min="55" max="55" width="3" style="3" customWidth="1"/>
    <col min="56" max="56" width="4.42578125" style="3" customWidth="1"/>
    <col min="57" max="57" width="3" style="3" customWidth="1"/>
    <col min="58" max="58" width="3.42578125" style="3" customWidth="1"/>
    <col min="59" max="59" width="4.28515625" style="3" customWidth="1"/>
    <col min="60" max="60" width="3.42578125" style="3" customWidth="1"/>
    <col min="61" max="61" width="2" style="3" customWidth="1"/>
    <col min="62" max="62" width="3.140625" style="3" customWidth="1"/>
    <col min="63" max="63" width="5.140625" style="3" customWidth="1"/>
    <col min="64" max="67" width="2" style="3" customWidth="1"/>
    <col min="68" max="16384" width="9.140625" style="3"/>
  </cols>
  <sheetData>
    <row r="1" spans="1:64" ht="21" customHeight="1" x14ac:dyDescent="0.2">
      <c r="B1" s="4"/>
      <c r="N1" s="6"/>
      <c r="O1" s="6"/>
      <c r="P1" s="6"/>
      <c r="Q1" s="6"/>
      <c r="R1" s="6"/>
      <c r="S1" s="6"/>
      <c r="T1" s="6"/>
      <c r="U1" s="6"/>
      <c r="V1" s="209" t="s">
        <v>203</v>
      </c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1"/>
      <c r="BB1" s="6"/>
      <c r="BC1" s="6"/>
      <c r="BD1" s="64" t="s">
        <v>141</v>
      </c>
      <c r="BE1" s="179" t="s">
        <v>175</v>
      </c>
      <c r="BF1" s="179"/>
      <c r="BG1" s="179"/>
      <c r="BH1" s="179"/>
      <c r="BI1" s="179"/>
      <c r="BJ1" s="179"/>
      <c r="BK1" s="179"/>
    </row>
    <row r="2" spans="1:64" ht="16.5" customHeight="1" x14ac:dyDescent="0.2">
      <c r="B2" s="4"/>
      <c r="N2" s="6"/>
      <c r="O2" s="179" t="s">
        <v>327</v>
      </c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65"/>
      <c r="BE2" s="197" t="s">
        <v>204</v>
      </c>
      <c r="BF2" s="197"/>
      <c r="BG2" s="197"/>
      <c r="BH2" s="197"/>
      <c r="BI2" s="197"/>
      <c r="BJ2" s="197"/>
      <c r="BK2" s="197"/>
    </row>
    <row r="3" spans="1:64" ht="14.25" customHeight="1" x14ac:dyDescent="0.2">
      <c r="B3" s="4"/>
      <c r="N3" s="6"/>
      <c r="O3" s="6"/>
      <c r="P3" s="6"/>
      <c r="V3" s="39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 t="s">
        <v>83</v>
      </c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D3" s="198" t="s">
        <v>208</v>
      </c>
      <c r="BE3" s="198"/>
      <c r="BF3" s="198"/>
      <c r="BG3" s="198"/>
      <c r="BH3" s="198"/>
      <c r="BI3" s="198"/>
      <c r="BJ3" s="198"/>
      <c r="BK3" s="198"/>
      <c r="BL3" s="198"/>
    </row>
    <row r="4" spans="1:64" ht="15.75" customHeight="1" x14ac:dyDescent="0.2">
      <c r="B4" s="4"/>
      <c r="N4" s="6"/>
      <c r="O4" s="6"/>
      <c r="P4" s="6"/>
      <c r="Q4" s="6"/>
      <c r="R4" s="6"/>
      <c r="S4" s="6"/>
      <c r="T4" s="6"/>
      <c r="U4" s="6"/>
      <c r="V4" s="86"/>
      <c r="W4" s="87"/>
      <c r="X4" s="87"/>
      <c r="Y4" s="87"/>
      <c r="Z4" s="87"/>
      <c r="AA4" s="87"/>
      <c r="AB4" s="8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 s="87"/>
      <c r="AT4" s="87"/>
      <c r="AU4" s="87"/>
      <c r="AV4" s="87"/>
      <c r="AW4" s="87"/>
      <c r="AX4" s="87"/>
      <c r="AY4" s="87"/>
      <c r="AZ4" s="87"/>
      <c r="BA4" s="1"/>
      <c r="BB4" s="6"/>
      <c r="BC4" s="6"/>
      <c r="BD4" s="198" t="s">
        <v>209</v>
      </c>
      <c r="BE4" s="198"/>
      <c r="BF4" s="198"/>
      <c r="BG4" s="198"/>
      <c r="BH4" s="198"/>
      <c r="BI4" s="198"/>
      <c r="BJ4" s="198"/>
      <c r="BK4" s="198"/>
      <c r="BL4" s="198"/>
    </row>
    <row r="5" spans="1:64" ht="12.75" customHeight="1" x14ac:dyDescent="0.2">
      <c r="B5" s="4"/>
      <c r="N5" s="6"/>
      <c r="O5" s="6"/>
      <c r="P5" s="6"/>
      <c r="Q5" s="6"/>
      <c r="R5" s="6"/>
      <c r="S5" s="6"/>
      <c r="T5" s="6"/>
      <c r="U5" s="6"/>
      <c r="V5" s="211" t="s">
        <v>328</v>
      </c>
      <c r="W5" s="211"/>
      <c r="X5" s="211"/>
      <c r="Y5" s="211"/>
      <c r="Z5" s="211"/>
      <c r="AA5" s="211"/>
      <c r="AB5" s="211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B5" s="6"/>
      <c r="BC5" s="6"/>
      <c r="BD5" s="180" t="s">
        <v>281</v>
      </c>
      <c r="BE5" s="180"/>
      <c r="BF5" s="180"/>
      <c r="BG5" s="180"/>
      <c r="BH5" s="180"/>
      <c r="BI5" s="180"/>
      <c r="BJ5" s="180"/>
      <c r="BK5" s="180"/>
      <c r="BL5" s="180"/>
    </row>
    <row r="6" spans="1:64" ht="12.75" customHeight="1" x14ac:dyDescent="0.2">
      <c r="B6" s="4"/>
      <c r="N6" s="6"/>
      <c r="O6" s="6"/>
      <c r="P6" s="6"/>
      <c r="Q6" s="6"/>
      <c r="R6" s="6"/>
      <c r="S6" s="6"/>
      <c r="T6" s="6"/>
      <c r="U6" s="179" t="s">
        <v>207</v>
      </c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6"/>
      <c r="BC6" s="6"/>
      <c r="BD6"/>
      <c r="BK6"/>
    </row>
    <row r="7" spans="1:64" ht="12.75" customHeight="1" x14ac:dyDescent="0.2">
      <c r="B7" s="4"/>
      <c r="N7" s="7"/>
      <c r="O7" s="7"/>
      <c r="P7" s="7"/>
      <c r="Q7" s="7"/>
      <c r="R7" s="7"/>
      <c r="S7" s="7"/>
      <c r="T7" s="7"/>
      <c r="U7" s="7"/>
      <c r="V7" s="211" t="s">
        <v>127</v>
      </c>
      <c r="W7" s="211"/>
      <c r="X7" s="211"/>
      <c r="Y7" s="211"/>
      <c r="Z7" s="211"/>
      <c r="AA7" s="211"/>
      <c r="AB7" s="211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7"/>
      <c r="BD7"/>
      <c r="BK7"/>
    </row>
    <row r="8" spans="1:64" ht="12.75" customHeight="1" x14ac:dyDescent="0.2">
      <c r="B8" s="4"/>
      <c r="V8" s="211" t="s">
        <v>140</v>
      </c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D8"/>
      <c r="BE8"/>
      <c r="BF8"/>
      <c r="BG8"/>
      <c r="BH8"/>
      <c r="BI8"/>
      <c r="BJ8"/>
      <c r="BK8"/>
    </row>
    <row r="9" spans="1:64" ht="12.75" customHeight="1" x14ac:dyDescent="0.2">
      <c r="B9" s="4"/>
      <c r="V9" s="211" t="s">
        <v>48</v>
      </c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</row>
    <row r="10" spans="1:64" ht="12.75" customHeight="1" x14ac:dyDescent="0.2">
      <c r="B10" s="4"/>
      <c r="V10" s="211" t="s">
        <v>196</v>
      </c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</row>
    <row r="11" spans="1:64" ht="12.75" customHeight="1" x14ac:dyDescent="0.2">
      <c r="B11" s="4"/>
      <c r="V11" s="211" t="s">
        <v>197</v>
      </c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</row>
    <row r="12" spans="1:64" ht="12.75" customHeight="1" x14ac:dyDescent="0.2">
      <c r="B12" s="4"/>
      <c r="V12" s="211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</row>
    <row r="13" spans="1:64" ht="18" customHeight="1" x14ac:dyDescent="0.2">
      <c r="B13" s="4"/>
      <c r="V13" s="211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1"/>
    </row>
    <row r="14" spans="1:64" ht="25.5" customHeight="1" thickBot="1" x14ac:dyDescent="0.25">
      <c r="A14" s="237" t="s">
        <v>142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7"/>
      <c r="AZ14" s="237"/>
      <c r="BA14" s="237"/>
      <c r="BB14" s="237"/>
      <c r="BC14" s="184" t="s">
        <v>52</v>
      </c>
      <c r="BD14" s="184"/>
      <c r="BE14" s="184"/>
      <c r="BF14" s="184"/>
      <c r="BG14" s="184"/>
      <c r="BH14" s="184"/>
      <c r="BI14" s="184"/>
      <c r="BJ14" s="184"/>
      <c r="BK14" s="185"/>
    </row>
    <row r="15" spans="1:64" ht="12.75" customHeight="1" x14ac:dyDescent="0.2">
      <c r="A15" s="222" t="s">
        <v>13</v>
      </c>
      <c r="B15" s="223"/>
      <c r="C15" s="214" t="s">
        <v>0</v>
      </c>
      <c r="D15" s="215"/>
      <c r="E15" s="215"/>
      <c r="F15" s="233"/>
      <c r="G15" s="231" t="s">
        <v>272</v>
      </c>
      <c r="H15" s="214" t="s">
        <v>1</v>
      </c>
      <c r="I15" s="215"/>
      <c r="J15" s="233"/>
      <c r="K15" s="231" t="s">
        <v>273</v>
      </c>
      <c r="L15" s="214" t="s">
        <v>11</v>
      </c>
      <c r="M15" s="215"/>
      <c r="N15" s="215"/>
      <c r="O15" s="233"/>
      <c r="P15" s="231" t="s">
        <v>274</v>
      </c>
      <c r="Q15" s="214" t="s">
        <v>2</v>
      </c>
      <c r="R15" s="215"/>
      <c r="S15" s="215"/>
      <c r="T15" s="231" t="s">
        <v>275</v>
      </c>
      <c r="U15" s="214" t="s">
        <v>3</v>
      </c>
      <c r="V15" s="215"/>
      <c r="W15" s="215"/>
      <c r="X15" s="233"/>
      <c r="Y15" s="214" t="s">
        <v>4</v>
      </c>
      <c r="Z15" s="228"/>
      <c r="AA15" s="228"/>
      <c r="AB15" s="218"/>
      <c r="AC15" s="231" t="s">
        <v>276</v>
      </c>
      <c r="AD15" s="214" t="s">
        <v>5</v>
      </c>
      <c r="AE15" s="228"/>
      <c r="AF15" s="218"/>
      <c r="AG15" s="231" t="s">
        <v>277</v>
      </c>
      <c r="AH15" s="214" t="s">
        <v>6</v>
      </c>
      <c r="AI15" s="215"/>
      <c r="AJ15" s="233"/>
      <c r="AK15" s="231" t="s">
        <v>278</v>
      </c>
      <c r="AL15" s="214" t="s">
        <v>7</v>
      </c>
      <c r="AM15" s="228"/>
      <c r="AN15" s="228"/>
      <c r="AO15" s="218"/>
      <c r="AP15" s="231" t="s">
        <v>279</v>
      </c>
      <c r="AQ15" s="214" t="s">
        <v>8</v>
      </c>
      <c r="AR15" s="215"/>
      <c r="AS15" s="215"/>
      <c r="AT15" s="231" t="s">
        <v>280</v>
      </c>
      <c r="AU15" s="214" t="s">
        <v>9</v>
      </c>
      <c r="AV15" s="215"/>
      <c r="AW15" s="215"/>
      <c r="AX15" s="218"/>
      <c r="AY15" s="214" t="s">
        <v>12</v>
      </c>
      <c r="AZ15" s="215"/>
      <c r="BA15" s="215"/>
      <c r="BB15" s="235"/>
      <c r="BC15" s="194" t="s">
        <v>13</v>
      </c>
      <c r="BD15" s="202" t="s">
        <v>41</v>
      </c>
      <c r="BE15" s="205" t="s">
        <v>42</v>
      </c>
      <c r="BF15" s="186" t="s">
        <v>43</v>
      </c>
      <c r="BG15" s="187"/>
      <c r="BH15" s="181" t="s">
        <v>46</v>
      </c>
      <c r="BI15" s="181" t="s">
        <v>47</v>
      </c>
      <c r="BJ15" s="190" t="s">
        <v>16</v>
      </c>
      <c r="BK15" s="181" t="s">
        <v>26</v>
      </c>
    </row>
    <row r="16" spans="1:64" ht="33.75" customHeight="1" x14ac:dyDescent="0.2">
      <c r="A16" s="224"/>
      <c r="B16" s="225"/>
      <c r="C16" s="216"/>
      <c r="D16" s="217"/>
      <c r="E16" s="217"/>
      <c r="F16" s="234"/>
      <c r="G16" s="232"/>
      <c r="H16" s="216"/>
      <c r="I16" s="217"/>
      <c r="J16" s="234"/>
      <c r="K16" s="232"/>
      <c r="L16" s="216"/>
      <c r="M16" s="217"/>
      <c r="N16" s="217"/>
      <c r="O16" s="234"/>
      <c r="P16" s="232"/>
      <c r="Q16" s="216"/>
      <c r="R16" s="217"/>
      <c r="S16" s="217"/>
      <c r="T16" s="232"/>
      <c r="U16" s="216"/>
      <c r="V16" s="217"/>
      <c r="W16" s="217"/>
      <c r="X16" s="234"/>
      <c r="Y16" s="229"/>
      <c r="Z16" s="230"/>
      <c r="AA16" s="230"/>
      <c r="AB16" s="219"/>
      <c r="AC16" s="232"/>
      <c r="AD16" s="229"/>
      <c r="AE16" s="230"/>
      <c r="AF16" s="219"/>
      <c r="AG16" s="232"/>
      <c r="AH16" s="216"/>
      <c r="AI16" s="217"/>
      <c r="AJ16" s="234"/>
      <c r="AK16" s="232"/>
      <c r="AL16" s="229"/>
      <c r="AM16" s="230"/>
      <c r="AN16" s="230"/>
      <c r="AO16" s="219"/>
      <c r="AP16" s="232"/>
      <c r="AQ16" s="216"/>
      <c r="AR16" s="217"/>
      <c r="AS16" s="217"/>
      <c r="AT16" s="232"/>
      <c r="AU16" s="216"/>
      <c r="AV16" s="217"/>
      <c r="AW16" s="217"/>
      <c r="AX16" s="219"/>
      <c r="AY16" s="216"/>
      <c r="AZ16" s="217"/>
      <c r="BA16" s="217"/>
      <c r="BB16" s="236"/>
      <c r="BC16" s="195"/>
      <c r="BD16" s="203"/>
      <c r="BE16" s="206"/>
      <c r="BF16" s="188"/>
      <c r="BG16" s="189"/>
      <c r="BH16" s="182"/>
      <c r="BI16" s="182"/>
      <c r="BJ16" s="191"/>
      <c r="BK16" s="182"/>
    </row>
    <row r="17" spans="1:63" ht="12.75" customHeight="1" x14ac:dyDescent="0.2">
      <c r="A17" s="224"/>
      <c r="B17" s="225"/>
      <c r="C17" s="14"/>
      <c r="D17" s="14"/>
      <c r="E17" s="14"/>
      <c r="F17" s="15"/>
      <c r="G17" s="232"/>
      <c r="H17" s="14"/>
      <c r="I17" s="14"/>
      <c r="J17" s="15"/>
      <c r="K17" s="232"/>
      <c r="L17" s="14"/>
      <c r="M17" s="14"/>
      <c r="N17" s="14"/>
      <c r="O17" s="14"/>
      <c r="P17" s="232"/>
      <c r="Q17" s="14"/>
      <c r="R17" s="14"/>
      <c r="S17" s="14"/>
      <c r="T17" s="232"/>
      <c r="U17" s="14"/>
      <c r="V17" s="14"/>
      <c r="W17" s="15"/>
      <c r="X17" s="125"/>
      <c r="Y17" s="126"/>
      <c r="Z17" s="127"/>
      <c r="AA17" s="14"/>
      <c r="AB17" s="15"/>
      <c r="AC17" s="232"/>
      <c r="AD17" s="14"/>
      <c r="AE17" s="14"/>
      <c r="AF17" s="14"/>
      <c r="AG17" s="232"/>
      <c r="AH17" s="14"/>
      <c r="AI17" s="14"/>
      <c r="AJ17" s="15"/>
      <c r="AK17" s="232"/>
      <c r="AL17" s="14"/>
      <c r="AM17" s="14"/>
      <c r="AN17" s="14"/>
      <c r="AO17" s="125"/>
      <c r="AP17" s="232"/>
      <c r="AQ17" s="14"/>
      <c r="AR17" s="14"/>
      <c r="AS17" s="14"/>
      <c r="AT17" s="232"/>
      <c r="AU17" s="17"/>
      <c r="AV17" s="17"/>
      <c r="AW17" s="15"/>
      <c r="AX17" s="124"/>
      <c r="AY17" s="14"/>
      <c r="AZ17" s="14"/>
      <c r="BA17" s="14"/>
      <c r="BB17" s="16"/>
      <c r="BC17" s="195"/>
      <c r="BD17" s="204"/>
      <c r="BE17" s="206"/>
      <c r="BF17" s="199" t="s">
        <v>44</v>
      </c>
      <c r="BG17" s="193" t="s">
        <v>45</v>
      </c>
      <c r="BH17" s="182"/>
      <c r="BI17" s="182"/>
      <c r="BJ17" s="191"/>
      <c r="BK17" s="182"/>
    </row>
    <row r="18" spans="1:63" ht="12.75" customHeight="1" x14ac:dyDescent="0.2">
      <c r="A18" s="224"/>
      <c r="B18" s="225"/>
      <c r="C18" s="17"/>
      <c r="D18" s="17"/>
      <c r="E18" s="17"/>
      <c r="F18" s="18"/>
      <c r="G18" s="232"/>
      <c r="H18" s="17"/>
      <c r="I18" s="17"/>
      <c r="J18" s="18"/>
      <c r="K18" s="232"/>
      <c r="L18" s="17"/>
      <c r="M18" s="17"/>
      <c r="N18" s="17"/>
      <c r="O18" s="17"/>
      <c r="P18" s="232"/>
      <c r="Q18" s="17"/>
      <c r="R18" s="17"/>
      <c r="S18" s="17"/>
      <c r="T18" s="232"/>
      <c r="U18" s="17"/>
      <c r="V18" s="17"/>
      <c r="W18" s="15"/>
      <c r="X18" s="128"/>
      <c r="Y18" s="124"/>
      <c r="Z18" s="18"/>
      <c r="AA18" s="17"/>
      <c r="AB18" s="18"/>
      <c r="AC18" s="232"/>
      <c r="AD18" s="17"/>
      <c r="AE18" s="17"/>
      <c r="AF18" s="17"/>
      <c r="AG18" s="232"/>
      <c r="AH18" s="17"/>
      <c r="AI18" s="17"/>
      <c r="AJ18" s="18"/>
      <c r="AK18" s="232"/>
      <c r="AL18" s="17"/>
      <c r="AM18" s="17"/>
      <c r="AN18" s="17"/>
      <c r="AO18" s="128"/>
      <c r="AP18" s="232"/>
      <c r="AQ18" s="17"/>
      <c r="AR18" s="17"/>
      <c r="AS18" s="17"/>
      <c r="AT18" s="232"/>
      <c r="AU18" s="17"/>
      <c r="AV18" s="17"/>
      <c r="AW18" s="18"/>
      <c r="AX18" s="124"/>
      <c r="AY18" s="17"/>
      <c r="AZ18" s="17"/>
      <c r="BA18" s="17"/>
      <c r="BB18" s="16"/>
      <c r="BC18" s="195"/>
      <c r="BD18" s="204"/>
      <c r="BE18" s="206"/>
      <c r="BF18" s="200"/>
      <c r="BG18" s="193"/>
      <c r="BH18" s="182"/>
      <c r="BI18" s="182"/>
      <c r="BJ18" s="191"/>
      <c r="BK18" s="182"/>
    </row>
    <row r="19" spans="1:63" ht="12.75" customHeight="1" x14ac:dyDescent="0.2">
      <c r="A19" s="224"/>
      <c r="B19" s="225"/>
      <c r="C19" s="17">
        <v>1</v>
      </c>
      <c r="D19" s="17">
        <v>7</v>
      </c>
      <c r="E19" s="17">
        <v>14</v>
      </c>
      <c r="F19" s="17">
        <v>21</v>
      </c>
      <c r="G19" s="232"/>
      <c r="H19" s="17">
        <v>5</v>
      </c>
      <c r="I19" s="17">
        <v>12</v>
      </c>
      <c r="J19" s="17">
        <v>19</v>
      </c>
      <c r="K19" s="232"/>
      <c r="L19" s="17">
        <v>2</v>
      </c>
      <c r="M19" s="18">
        <v>9</v>
      </c>
      <c r="N19" s="17">
        <v>16</v>
      </c>
      <c r="O19" s="17">
        <v>23</v>
      </c>
      <c r="P19" s="232"/>
      <c r="Q19" s="17">
        <v>7</v>
      </c>
      <c r="R19" s="17">
        <v>14</v>
      </c>
      <c r="S19" s="17">
        <v>21</v>
      </c>
      <c r="T19" s="232"/>
      <c r="U19" s="17">
        <v>4</v>
      </c>
      <c r="V19" s="17">
        <v>11</v>
      </c>
      <c r="W19" s="128">
        <v>18</v>
      </c>
      <c r="X19" s="128">
        <v>25</v>
      </c>
      <c r="Y19" s="17">
        <v>1</v>
      </c>
      <c r="Z19" s="18">
        <v>8</v>
      </c>
      <c r="AA19" s="17">
        <v>15</v>
      </c>
      <c r="AB19" s="17">
        <v>22</v>
      </c>
      <c r="AC19" s="232"/>
      <c r="AD19" s="17">
        <v>7</v>
      </c>
      <c r="AE19" s="17">
        <v>14</v>
      </c>
      <c r="AF19" s="17">
        <v>21</v>
      </c>
      <c r="AG19" s="232"/>
      <c r="AH19" s="17">
        <v>4</v>
      </c>
      <c r="AI19" s="17">
        <v>11</v>
      </c>
      <c r="AJ19" s="17">
        <v>18</v>
      </c>
      <c r="AK19" s="232"/>
      <c r="AL19" s="17">
        <v>2</v>
      </c>
      <c r="AM19" s="17">
        <v>9</v>
      </c>
      <c r="AN19" s="17">
        <v>16</v>
      </c>
      <c r="AO19" s="128">
        <v>23</v>
      </c>
      <c r="AP19" s="232"/>
      <c r="AQ19" s="17">
        <v>6</v>
      </c>
      <c r="AR19" s="17">
        <v>13</v>
      </c>
      <c r="AS19" s="17">
        <v>20</v>
      </c>
      <c r="AT19" s="232"/>
      <c r="AU19" s="17">
        <v>4</v>
      </c>
      <c r="AV19" s="17">
        <v>11</v>
      </c>
      <c r="AW19" s="17">
        <v>18</v>
      </c>
      <c r="AX19" s="17">
        <v>25</v>
      </c>
      <c r="AY19" s="17">
        <v>1</v>
      </c>
      <c r="AZ19" s="17">
        <v>8</v>
      </c>
      <c r="BA19" s="17">
        <v>15</v>
      </c>
      <c r="BB19" s="19">
        <v>22</v>
      </c>
      <c r="BC19" s="195"/>
      <c r="BD19" s="204"/>
      <c r="BE19" s="206"/>
      <c r="BF19" s="200"/>
      <c r="BG19" s="193"/>
      <c r="BH19" s="182"/>
      <c r="BI19" s="182"/>
      <c r="BJ19" s="191"/>
      <c r="BK19" s="182"/>
    </row>
    <row r="20" spans="1:63" ht="12.75" customHeight="1" x14ac:dyDescent="0.2">
      <c r="A20" s="224"/>
      <c r="B20" s="225"/>
      <c r="C20" s="17">
        <v>6</v>
      </c>
      <c r="D20" s="17">
        <v>13</v>
      </c>
      <c r="E20" s="17">
        <v>20</v>
      </c>
      <c r="F20" s="17">
        <v>27</v>
      </c>
      <c r="G20" s="232"/>
      <c r="H20" s="17">
        <v>11</v>
      </c>
      <c r="I20" s="17">
        <v>18</v>
      </c>
      <c r="J20" s="17">
        <v>25</v>
      </c>
      <c r="K20" s="232"/>
      <c r="L20" s="17">
        <v>8</v>
      </c>
      <c r="M20" s="17">
        <v>15</v>
      </c>
      <c r="N20" s="17">
        <v>22</v>
      </c>
      <c r="O20" s="17">
        <v>29</v>
      </c>
      <c r="P20" s="232"/>
      <c r="Q20" s="17">
        <v>13</v>
      </c>
      <c r="R20" s="17">
        <v>20</v>
      </c>
      <c r="S20" s="17">
        <v>27</v>
      </c>
      <c r="T20" s="232"/>
      <c r="U20" s="17">
        <v>10</v>
      </c>
      <c r="V20" s="17">
        <v>17</v>
      </c>
      <c r="W20" s="17">
        <v>24</v>
      </c>
      <c r="X20" s="128">
        <v>31</v>
      </c>
      <c r="Y20" s="17">
        <v>7</v>
      </c>
      <c r="Z20" s="18">
        <v>14</v>
      </c>
      <c r="AA20" s="17">
        <v>21</v>
      </c>
      <c r="AB20" s="17">
        <v>28</v>
      </c>
      <c r="AC20" s="232"/>
      <c r="AD20" s="17">
        <v>13</v>
      </c>
      <c r="AE20" s="17">
        <v>20</v>
      </c>
      <c r="AF20" s="17">
        <v>27</v>
      </c>
      <c r="AG20" s="232"/>
      <c r="AH20" s="17">
        <v>10</v>
      </c>
      <c r="AI20" s="17">
        <v>17</v>
      </c>
      <c r="AJ20" s="17">
        <v>24</v>
      </c>
      <c r="AK20" s="232"/>
      <c r="AL20" s="17">
        <v>8</v>
      </c>
      <c r="AM20" s="17">
        <v>15</v>
      </c>
      <c r="AN20" s="17">
        <v>22</v>
      </c>
      <c r="AO20" s="128">
        <v>29</v>
      </c>
      <c r="AP20" s="232"/>
      <c r="AQ20" s="17">
        <v>12</v>
      </c>
      <c r="AR20" s="17">
        <v>19</v>
      </c>
      <c r="AS20" s="17">
        <v>26</v>
      </c>
      <c r="AT20" s="232"/>
      <c r="AU20" s="17">
        <v>10</v>
      </c>
      <c r="AV20" s="17">
        <v>17</v>
      </c>
      <c r="AW20" s="17">
        <v>24</v>
      </c>
      <c r="AX20" s="17">
        <v>31</v>
      </c>
      <c r="AY20" s="17">
        <v>7</v>
      </c>
      <c r="AZ20" s="17">
        <v>14</v>
      </c>
      <c r="BA20" s="17">
        <v>21</v>
      </c>
      <c r="BB20" s="19">
        <v>28</v>
      </c>
      <c r="BC20" s="195"/>
      <c r="BD20" s="204"/>
      <c r="BE20" s="206"/>
      <c r="BF20" s="200"/>
      <c r="BG20" s="193"/>
      <c r="BH20" s="182"/>
      <c r="BI20" s="182"/>
      <c r="BJ20" s="191"/>
      <c r="BK20" s="182"/>
    </row>
    <row r="21" spans="1:63" ht="12.75" customHeight="1" x14ac:dyDescent="0.2">
      <c r="A21" s="224"/>
      <c r="B21" s="225"/>
      <c r="C21" s="17"/>
      <c r="D21" s="17"/>
      <c r="E21" s="17"/>
      <c r="F21" s="17"/>
      <c r="G21" s="232"/>
      <c r="H21" s="17"/>
      <c r="I21" s="17"/>
      <c r="J21" s="17"/>
      <c r="K21" s="232"/>
      <c r="L21" s="17"/>
      <c r="M21" s="17"/>
      <c r="N21" s="17"/>
      <c r="O21" s="17"/>
      <c r="P21" s="232"/>
      <c r="Q21" s="17"/>
      <c r="R21" s="17"/>
      <c r="S21" s="17"/>
      <c r="T21" s="232"/>
      <c r="U21" s="17"/>
      <c r="V21" s="17"/>
      <c r="W21" s="17"/>
      <c r="X21" s="128"/>
      <c r="Y21" s="124"/>
      <c r="Z21" s="18"/>
      <c r="AA21" s="17"/>
      <c r="AB21" s="17"/>
      <c r="AC21" s="232"/>
      <c r="AD21" s="17"/>
      <c r="AE21" s="17"/>
      <c r="AF21" s="17"/>
      <c r="AG21" s="232"/>
      <c r="AH21" s="17"/>
      <c r="AI21" s="17"/>
      <c r="AJ21" s="17"/>
      <c r="AK21" s="232"/>
      <c r="AL21" s="17"/>
      <c r="AM21" s="17"/>
      <c r="AN21" s="17"/>
      <c r="AO21" s="128"/>
      <c r="AP21" s="232"/>
      <c r="AQ21" s="17"/>
      <c r="AR21" s="17"/>
      <c r="AS21" s="17"/>
      <c r="AT21" s="232"/>
      <c r="AU21" s="17"/>
      <c r="AV21" s="17"/>
      <c r="AW21" s="17"/>
      <c r="AX21" s="124"/>
      <c r="AY21" s="17"/>
      <c r="AZ21" s="17"/>
      <c r="BA21" s="17"/>
      <c r="BB21" s="19"/>
      <c r="BC21" s="195"/>
      <c r="BD21" s="204"/>
      <c r="BE21" s="206"/>
      <c r="BF21" s="200"/>
      <c r="BG21" s="193"/>
      <c r="BH21" s="182"/>
      <c r="BI21" s="182"/>
      <c r="BJ21" s="191"/>
      <c r="BK21" s="182"/>
    </row>
    <row r="22" spans="1:63" ht="12.75" customHeight="1" x14ac:dyDescent="0.2">
      <c r="A22" s="224"/>
      <c r="B22" s="225"/>
      <c r="C22" s="17"/>
      <c r="D22" s="17"/>
      <c r="E22" s="17"/>
      <c r="F22" s="17"/>
      <c r="G22" s="232"/>
      <c r="H22" s="17"/>
      <c r="I22" s="17"/>
      <c r="J22" s="17"/>
      <c r="K22" s="232"/>
      <c r="L22" s="17"/>
      <c r="M22" s="17"/>
      <c r="N22" s="17"/>
      <c r="O22" s="17"/>
      <c r="P22" s="232"/>
      <c r="Q22" s="17"/>
      <c r="R22" s="17"/>
      <c r="S22" s="17"/>
      <c r="T22" s="232"/>
      <c r="U22" s="17"/>
      <c r="V22" s="17"/>
      <c r="W22" s="17"/>
      <c r="X22" s="128"/>
      <c r="Y22" s="124"/>
      <c r="Z22" s="18"/>
      <c r="AA22" s="17"/>
      <c r="AB22" s="17"/>
      <c r="AC22" s="232"/>
      <c r="AD22" s="17"/>
      <c r="AE22" s="17"/>
      <c r="AF22" s="17"/>
      <c r="AG22" s="232"/>
      <c r="AH22" s="17"/>
      <c r="AI22" s="17"/>
      <c r="AJ22" s="17"/>
      <c r="AK22" s="232"/>
      <c r="AL22" s="17"/>
      <c r="AM22" s="17"/>
      <c r="AN22" s="17"/>
      <c r="AO22" s="128"/>
      <c r="AP22" s="232"/>
      <c r="AQ22" s="17"/>
      <c r="AR22" s="17"/>
      <c r="AS22" s="17"/>
      <c r="AT22" s="232"/>
      <c r="AU22" s="17"/>
      <c r="AV22" s="17"/>
      <c r="AW22" s="17"/>
      <c r="AX22" s="124"/>
      <c r="AY22" s="17"/>
      <c r="AZ22" s="17"/>
      <c r="BA22" s="17"/>
      <c r="BB22" s="19"/>
      <c r="BC22" s="195"/>
      <c r="BD22" s="204"/>
      <c r="BE22" s="206"/>
      <c r="BF22" s="200"/>
      <c r="BG22" s="193"/>
      <c r="BH22" s="182"/>
      <c r="BI22" s="182"/>
      <c r="BJ22" s="191"/>
      <c r="BK22" s="182"/>
    </row>
    <row r="23" spans="1:63" ht="12.75" customHeight="1" x14ac:dyDescent="0.2">
      <c r="A23" s="224"/>
      <c r="B23" s="225"/>
      <c r="C23" s="17"/>
      <c r="D23" s="17"/>
      <c r="E23" s="17"/>
      <c r="F23" s="17"/>
      <c r="G23" s="232"/>
      <c r="H23" s="17"/>
      <c r="I23" s="17"/>
      <c r="J23" s="17"/>
      <c r="K23" s="232"/>
      <c r="L23" s="17"/>
      <c r="M23" s="17"/>
      <c r="N23" s="17"/>
      <c r="O23" s="17"/>
      <c r="P23" s="232"/>
      <c r="Q23" s="17"/>
      <c r="R23" s="17"/>
      <c r="S23" s="17"/>
      <c r="T23" s="232"/>
      <c r="U23" s="17"/>
      <c r="V23" s="17"/>
      <c r="W23" s="17"/>
      <c r="X23" s="128"/>
      <c r="Y23" s="124"/>
      <c r="Z23" s="18"/>
      <c r="AA23" s="17"/>
      <c r="AB23" s="17"/>
      <c r="AC23" s="232"/>
      <c r="AD23" s="17"/>
      <c r="AE23" s="17"/>
      <c r="AF23" s="17"/>
      <c r="AG23" s="232"/>
      <c r="AH23" s="17"/>
      <c r="AI23" s="17"/>
      <c r="AJ23" s="17"/>
      <c r="AK23" s="232"/>
      <c r="AL23" s="17"/>
      <c r="AM23" s="17"/>
      <c r="AN23" s="17"/>
      <c r="AO23" s="128"/>
      <c r="AP23" s="232"/>
      <c r="AQ23" s="17"/>
      <c r="AR23" s="17"/>
      <c r="AS23" s="17"/>
      <c r="AT23" s="232"/>
      <c r="AU23" s="17"/>
      <c r="AV23" s="17"/>
      <c r="AW23" s="17"/>
      <c r="AX23" s="124"/>
      <c r="AY23" s="17"/>
      <c r="AZ23" s="17"/>
      <c r="BA23" s="17"/>
      <c r="BB23" s="19"/>
      <c r="BC23" s="195"/>
      <c r="BD23" s="204"/>
      <c r="BE23" s="206"/>
      <c r="BF23" s="200"/>
      <c r="BG23" s="193"/>
      <c r="BH23" s="182"/>
      <c r="BI23" s="182"/>
      <c r="BJ23" s="191"/>
      <c r="BK23" s="182"/>
    </row>
    <row r="24" spans="1:63" ht="22.5" customHeight="1" thickBot="1" x14ac:dyDescent="0.25">
      <c r="A24" s="226"/>
      <c r="B24" s="227"/>
      <c r="C24" s="17"/>
      <c r="D24" s="17"/>
      <c r="E24" s="17"/>
      <c r="F24" s="17"/>
      <c r="G24" s="232"/>
      <c r="H24" s="17"/>
      <c r="I24" s="17"/>
      <c r="J24" s="17"/>
      <c r="K24" s="232"/>
      <c r="L24" s="17"/>
      <c r="M24" s="17"/>
      <c r="N24" s="17"/>
      <c r="O24" s="17"/>
      <c r="P24" s="232"/>
      <c r="Q24" s="17"/>
      <c r="R24" s="17"/>
      <c r="S24" s="17"/>
      <c r="T24" s="232"/>
      <c r="U24" s="17"/>
      <c r="V24" s="17"/>
      <c r="W24" s="17"/>
      <c r="X24" s="128"/>
      <c r="Y24" s="124"/>
      <c r="Z24" s="18"/>
      <c r="AA24" s="17"/>
      <c r="AB24" s="17"/>
      <c r="AC24" s="232"/>
      <c r="AD24" s="17"/>
      <c r="AE24" s="17"/>
      <c r="AF24" s="17"/>
      <c r="AG24" s="232"/>
      <c r="AH24" s="17"/>
      <c r="AI24" s="17"/>
      <c r="AJ24" s="17"/>
      <c r="AK24" s="232"/>
      <c r="AL24" s="17"/>
      <c r="AM24" s="17"/>
      <c r="AN24" s="17"/>
      <c r="AO24" s="128"/>
      <c r="AP24" s="232"/>
      <c r="AQ24" s="17"/>
      <c r="AR24" s="17"/>
      <c r="AS24" s="17"/>
      <c r="AT24" s="232"/>
      <c r="AU24" s="17"/>
      <c r="AV24" s="17"/>
      <c r="AW24" s="17"/>
      <c r="AX24" s="124"/>
      <c r="AY24" s="17"/>
      <c r="AZ24" s="17"/>
      <c r="BA24" s="17"/>
      <c r="BB24" s="19"/>
      <c r="BC24" s="196"/>
      <c r="BD24" s="204"/>
      <c r="BE24" s="206"/>
      <c r="BF24" s="201"/>
      <c r="BG24" s="193"/>
      <c r="BH24" s="183"/>
      <c r="BI24" s="183"/>
      <c r="BJ24" s="192"/>
      <c r="BK24" s="183"/>
    </row>
    <row r="25" spans="1:63" s="69" customFormat="1" ht="17.25" customHeight="1" x14ac:dyDescent="0.2">
      <c r="A25" s="220">
        <v>1</v>
      </c>
      <c r="B25" s="221"/>
      <c r="C25" s="72"/>
      <c r="D25" s="72"/>
      <c r="E25" s="72"/>
      <c r="F25" s="72"/>
      <c r="G25" s="72"/>
      <c r="H25" s="72"/>
      <c r="I25" s="72"/>
      <c r="J25" s="72"/>
      <c r="K25" s="72"/>
      <c r="L25" s="72">
        <v>17</v>
      </c>
      <c r="M25" s="72"/>
      <c r="N25" s="72"/>
      <c r="O25" s="72"/>
      <c r="P25" s="72"/>
      <c r="Q25" s="72"/>
      <c r="R25" s="72"/>
      <c r="S25" s="72"/>
      <c r="T25" s="72" t="s">
        <v>195</v>
      </c>
      <c r="U25" s="72" t="s">
        <v>195</v>
      </c>
      <c r="V25" s="72"/>
      <c r="W25" s="72"/>
      <c r="X25" s="72"/>
      <c r="Y25" s="72"/>
      <c r="Z25" s="72"/>
      <c r="AA25" s="72"/>
      <c r="AB25" s="72">
        <v>22</v>
      </c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25" t="s">
        <v>89</v>
      </c>
      <c r="AS25" s="25" t="s">
        <v>89</v>
      </c>
      <c r="AT25" s="72" t="s">
        <v>195</v>
      </c>
      <c r="AU25" s="72" t="s">
        <v>195</v>
      </c>
      <c r="AV25" s="72" t="s">
        <v>195</v>
      </c>
      <c r="AW25" s="72" t="s">
        <v>195</v>
      </c>
      <c r="AX25" s="72" t="s">
        <v>195</v>
      </c>
      <c r="AY25" s="72" t="s">
        <v>195</v>
      </c>
      <c r="AZ25" s="72" t="s">
        <v>195</v>
      </c>
      <c r="BA25" s="72" t="s">
        <v>195</v>
      </c>
      <c r="BB25" s="72" t="s">
        <v>195</v>
      </c>
      <c r="BC25" s="74">
        <v>1</v>
      </c>
      <c r="BD25" s="76">
        <v>39</v>
      </c>
      <c r="BE25" s="76">
        <v>0</v>
      </c>
      <c r="BF25" s="77">
        <v>0</v>
      </c>
      <c r="BG25" s="77">
        <v>0</v>
      </c>
      <c r="BH25" s="75">
        <v>2</v>
      </c>
      <c r="BI25" s="76">
        <v>0</v>
      </c>
      <c r="BJ25" s="75">
        <v>11</v>
      </c>
      <c r="BK25" s="92">
        <f>SUM(BD25:BJ25)</f>
        <v>52</v>
      </c>
    </row>
    <row r="26" spans="1:63" ht="12.75" customHeight="1" x14ac:dyDescent="0.2">
      <c r="A26" s="220">
        <v>2</v>
      </c>
      <c r="B26" s="221"/>
      <c r="C26" s="26"/>
      <c r="D26" s="26"/>
      <c r="E26" s="26"/>
      <c r="F26" s="26"/>
      <c r="G26" s="26"/>
      <c r="H26" s="70"/>
      <c r="I26" s="26"/>
      <c r="J26" s="26"/>
      <c r="K26" s="26"/>
      <c r="L26" s="26">
        <v>16</v>
      </c>
      <c r="M26" s="26"/>
      <c r="N26" s="26"/>
      <c r="O26" s="26"/>
      <c r="P26" s="26"/>
      <c r="Q26" s="26"/>
      <c r="R26" s="26"/>
      <c r="S26" s="101" t="s">
        <v>89</v>
      </c>
      <c r="T26" s="26" t="s">
        <v>88</v>
      </c>
      <c r="U26" s="26" t="s">
        <v>88</v>
      </c>
      <c r="V26" s="26"/>
      <c r="W26" s="26"/>
      <c r="X26" s="26"/>
      <c r="Y26" s="26"/>
      <c r="Z26" s="26"/>
      <c r="AA26" s="26"/>
      <c r="AB26" s="26">
        <v>19</v>
      </c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N26" s="78"/>
      <c r="AO26" s="101" t="s">
        <v>89</v>
      </c>
      <c r="AP26" s="71" t="s">
        <v>90</v>
      </c>
      <c r="AQ26" s="71" t="s">
        <v>90</v>
      </c>
      <c r="AR26" s="71" t="s">
        <v>90</v>
      </c>
      <c r="AS26" s="71">
        <v>8</v>
      </c>
      <c r="AT26" s="26" t="s">
        <v>195</v>
      </c>
      <c r="AU26" s="26" t="s">
        <v>88</v>
      </c>
      <c r="AV26" s="26" t="s">
        <v>88</v>
      </c>
      <c r="AW26" s="26" t="s">
        <v>88</v>
      </c>
      <c r="AX26" s="26" t="s">
        <v>88</v>
      </c>
      <c r="AY26" s="26" t="s">
        <v>88</v>
      </c>
      <c r="AZ26" s="26" t="s">
        <v>88</v>
      </c>
      <c r="BA26" s="26" t="s">
        <v>88</v>
      </c>
      <c r="BB26" s="73" t="s">
        <v>88</v>
      </c>
      <c r="BC26" s="89">
        <v>2</v>
      </c>
      <c r="BD26" s="28">
        <v>35</v>
      </c>
      <c r="BE26" s="28">
        <v>3</v>
      </c>
      <c r="BF26" s="28">
        <v>1</v>
      </c>
      <c r="BG26" s="28">
        <v>0</v>
      </c>
      <c r="BH26" s="28">
        <v>2</v>
      </c>
      <c r="BI26" s="28">
        <v>0</v>
      </c>
      <c r="BJ26" s="28">
        <v>11</v>
      </c>
      <c r="BK26" s="93">
        <f>SUM(BD26:BJ26)</f>
        <v>52</v>
      </c>
    </row>
    <row r="27" spans="1:63" ht="12.75" customHeight="1" x14ac:dyDescent="0.2">
      <c r="A27" s="220">
        <v>3</v>
      </c>
      <c r="B27" s="221"/>
      <c r="C27" s="24"/>
      <c r="D27" s="24"/>
      <c r="E27" s="24"/>
      <c r="F27" s="24"/>
      <c r="G27" s="2"/>
      <c r="H27" s="27"/>
      <c r="I27" s="2"/>
      <c r="J27" s="2"/>
      <c r="K27" s="2"/>
      <c r="L27" s="2">
        <v>17</v>
      </c>
      <c r="M27" s="2"/>
      <c r="N27" s="2"/>
      <c r="O27" s="2"/>
      <c r="P27" s="2"/>
      <c r="Q27" s="2"/>
      <c r="R27" s="2"/>
      <c r="S27" s="71"/>
      <c r="T27" s="26" t="s">
        <v>88</v>
      </c>
      <c r="U27" s="26" t="s">
        <v>88</v>
      </c>
      <c r="V27" s="2"/>
      <c r="W27" s="2"/>
      <c r="X27" s="2"/>
      <c r="Y27" s="2"/>
      <c r="Z27" s="2"/>
      <c r="AA27" s="2"/>
      <c r="AB27" s="2">
        <v>12</v>
      </c>
      <c r="AC27" s="2"/>
      <c r="AD27" s="25"/>
      <c r="AE27" s="24"/>
      <c r="AF27" s="24"/>
      <c r="AG27" s="24"/>
      <c r="AH27" s="25" t="s">
        <v>89</v>
      </c>
      <c r="AI27" s="24" t="s">
        <v>90</v>
      </c>
      <c r="AJ27" s="24" t="s">
        <v>90</v>
      </c>
      <c r="AK27" s="24" t="s">
        <v>90</v>
      </c>
      <c r="AL27" s="24" t="s">
        <v>90</v>
      </c>
      <c r="AM27" s="24">
        <v>8</v>
      </c>
      <c r="AN27" s="24">
        <v>8</v>
      </c>
      <c r="AO27" s="24">
        <v>8</v>
      </c>
      <c r="AP27" s="24">
        <v>8</v>
      </c>
      <c r="AQ27" s="24">
        <v>8</v>
      </c>
      <c r="AR27" s="24">
        <v>8</v>
      </c>
      <c r="AS27" s="24">
        <v>8</v>
      </c>
      <c r="AT27" s="26" t="s">
        <v>88</v>
      </c>
      <c r="AU27" s="26" t="s">
        <v>88</v>
      </c>
      <c r="AV27" s="26" t="s">
        <v>88</v>
      </c>
      <c r="AW27" s="26" t="s">
        <v>88</v>
      </c>
      <c r="AX27" s="26" t="s">
        <v>88</v>
      </c>
      <c r="AY27" s="26" t="s">
        <v>88</v>
      </c>
      <c r="AZ27" s="26" t="s">
        <v>88</v>
      </c>
      <c r="BA27" s="26" t="s">
        <v>88</v>
      </c>
      <c r="BB27" s="26" t="s">
        <v>88</v>
      </c>
      <c r="BC27" s="89">
        <v>3</v>
      </c>
      <c r="BD27" s="28">
        <v>29</v>
      </c>
      <c r="BE27" s="28">
        <v>4</v>
      </c>
      <c r="BF27" s="28">
        <v>7</v>
      </c>
      <c r="BG27" s="28">
        <v>0</v>
      </c>
      <c r="BH27" s="28">
        <v>1</v>
      </c>
      <c r="BI27" s="28">
        <v>0</v>
      </c>
      <c r="BJ27" s="29">
        <v>11</v>
      </c>
      <c r="BK27" s="93">
        <f>SUM(BD27:BJ27)</f>
        <v>52</v>
      </c>
    </row>
    <row r="28" spans="1:63" ht="12.75" customHeight="1" thickBot="1" x14ac:dyDescent="0.25">
      <c r="A28" s="207">
        <v>4</v>
      </c>
      <c r="B28" s="208"/>
      <c r="C28" s="2"/>
      <c r="D28" s="2"/>
      <c r="E28" s="2"/>
      <c r="F28" s="2"/>
      <c r="G28" s="2"/>
      <c r="H28" s="27"/>
      <c r="I28" s="2"/>
      <c r="J28" s="2"/>
      <c r="K28" s="2"/>
      <c r="L28" s="2">
        <v>12</v>
      </c>
      <c r="M28" s="24"/>
      <c r="N28" s="24"/>
      <c r="O28" s="168" t="s">
        <v>89</v>
      </c>
      <c r="P28" s="24" t="s">
        <v>90</v>
      </c>
      <c r="Q28" s="24" t="s">
        <v>90</v>
      </c>
      <c r="R28" s="24" t="s">
        <v>90</v>
      </c>
      <c r="S28" s="71" t="s">
        <v>90</v>
      </c>
      <c r="T28" s="26" t="s">
        <v>88</v>
      </c>
      <c r="U28" s="26" t="s">
        <v>88</v>
      </c>
      <c r="V28" s="2"/>
      <c r="W28" s="2"/>
      <c r="X28" s="2"/>
      <c r="Y28" s="2"/>
      <c r="Z28" s="2"/>
      <c r="AA28" s="2"/>
      <c r="AB28" s="2">
        <v>10</v>
      </c>
      <c r="AC28" s="2"/>
      <c r="AD28" s="24"/>
      <c r="AE28" s="71"/>
      <c r="AF28" s="101" t="s">
        <v>89</v>
      </c>
      <c r="AG28" s="24">
        <v>8</v>
      </c>
      <c r="AH28" s="24">
        <v>8</v>
      </c>
      <c r="AI28" s="24">
        <v>8</v>
      </c>
      <c r="AJ28" s="27" t="s">
        <v>19</v>
      </c>
      <c r="AK28" s="27" t="s">
        <v>19</v>
      </c>
      <c r="AL28" s="27" t="s">
        <v>19</v>
      </c>
      <c r="AM28" s="27" t="s">
        <v>19</v>
      </c>
      <c r="AN28" s="34" t="s">
        <v>53</v>
      </c>
      <c r="AO28" s="34" t="s">
        <v>53</v>
      </c>
      <c r="AP28" s="34" t="s">
        <v>53</v>
      </c>
      <c r="AQ28" s="34" t="s">
        <v>53</v>
      </c>
      <c r="AR28" s="2" t="s">
        <v>91</v>
      </c>
      <c r="AS28" s="2" t="s">
        <v>91</v>
      </c>
      <c r="AT28" s="2"/>
      <c r="AU28" s="2"/>
      <c r="AV28" s="2"/>
      <c r="AW28" s="2"/>
      <c r="AX28" s="2"/>
      <c r="AY28" s="2"/>
      <c r="AZ28" s="2"/>
      <c r="BA28" s="2"/>
      <c r="BB28" s="13"/>
      <c r="BC28" s="94">
        <v>4</v>
      </c>
      <c r="BD28" s="95">
        <v>22</v>
      </c>
      <c r="BE28" s="95">
        <v>4</v>
      </c>
      <c r="BF28" s="95">
        <v>3</v>
      </c>
      <c r="BG28" s="95">
        <v>4</v>
      </c>
      <c r="BH28" s="95">
        <v>2</v>
      </c>
      <c r="BI28" s="95">
        <v>6</v>
      </c>
      <c r="BJ28" s="96">
        <v>2</v>
      </c>
      <c r="BK28" s="97">
        <f>SUM(BD28:BJ28)</f>
        <v>43</v>
      </c>
    </row>
    <row r="29" spans="1:63" ht="12.75" customHeight="1" thickBot="1" x14ac:dyDescent="0.2">
      <c r="B29" s="4"/>
      <c r="BB29" s="169" t="s">
        <v>14</v>
      </c>
      <c r="BC29" s="170"/>
      <c r="BD29" s="35">
        <f>SUM(BD25:BD28)</f>
        <v>125</v>
      </c>
      <c r="BE29" s="35">
        <f t="shared" ref="BE29:BK29" si="0">SUM(BE25:BE28)</f>
        <v>11</v>
      </c>
      <c r="BF29" s="35">
        <f t="shared" si="0"/>
        <v>11</v>
      </c>
      <c r="BG29" s="35">
        <f t="shared" si="0"/>
        <v>4</v>
      </c>
      <c r="BH29" s="35">
        <f>SUM(BH25:BH28)</f>
        <v>7</v>
      </c>
      <c r="BI29" s="35">
        <f t="shared" si="0"/>
        <v>6</v>
      </c>
      <c r="BJ29" s="90">
        <f t="shared" si="0"/>
        <v>35</v>
      </c>
      <c r="BK29" s="91">
        <f t="shared" si="0"/>
        <v>199</v>
      </c>
    </row>
    <row r="30" spans="1:63" ht="12.75" customHeight="1" x14ac:dyDescent="0.2">
      <c r="A30" s="177" t="s">
        <v>15</v>
      </c>
      <c r="B30" s="177"/>
      <c r="C30" s="177"/>
      <c r="D30" s="177"/>
      <c r="E30" s="177"/>
      <c r="F30" s="177"/>
      <c r="G30" s="6"/>
      <c r="H30" s="177" t="s">
        <v>17</v>
      </c>
      <c r="I30" s="177"/>
      <c r="J30" s="177"/>
      <c r="K30" s="177"/>
      <c r="L30" s="177"/>
      <c r="M30" s="177"/>
      <c r="N30" s="177"/>
      <c r="O30" s="6"/>
      <c r="P30" s="177" t="s">
        <v>42</v>
      </c>
      <c r="Q30" s="177"/>
      <c r="R30" s="177"/>
      <c r="S30" s="177"/>
      <c r="T30" s="177"/>
      <c r="U30" s="177"/>
      <c r="V30" s="177"/>
      <c r="W30" s="12"/>
      <c r="X30" s="177" t="s">
        <v>49</v>
      </c>
      <c r="Y30" s="177"/>
      <c r="Z30" s="177"/>
      <c r="AA30" s="177"/>
      <c r="AB30" s="177"/>
      <c r="AC30" s="177"/>
      <c r="AD30" s="177"/>
      <c r="AE30" s="6"/>
      <c r="AF30" s="177" t="s">
        <v>50</v>
      </c>
      <c r="AG30" s="177"/>
      <c r="AH30" s="177"/>
      <c r="AI30" s="177"/>
      <c r="AJ30" s="177"/>
      <c r="AK30" s="177"/>
      <c r="AL30" s="177"/>
      <c r="AM30" s="6"/>
      <c r="AN30" s="177" t="s">
        <v>18</v>
      </c>
      <c r="AO30" s="177"/>
      <c r="AP30" s="177"/>
      <c r="AQ30" s="177"/>
      <c r="AR30" s="177"/>
      <c r="AS30" s="177"/>
      <c r="AT30" s="177"/>
      <c r="AU30" s="6"/>
      <c r="AV30" s="177" t="s">
        <v>224</v>
      </c>
      <c r="AW30" s="177"/>
      <c r="AX30" s="177"/>
      <c r="AY30" s="177"/>
      <c r="AZ30" s="177"/>
      <c r="BA30" s="177"/>
      <c r="BB30" s="177"/>
      <c r="BD30" s="177" t="s">
        <v>225</v>
      </c>
      <c r="BE30" s="177"/>
      <c r="BF30" s="177"/>
      <c r="BG30" s="177" t="s">
        <v>16</v>
      </c>
      <c r="BH30" s="177"/>
      <c r="BI30" s="177"/>
      <c r="BJ30" s="177"/>
      <c r="BK30" s="6"/>
    </row>
    <row r="31" spans="1:63" ht="12.75" customHeight="1" x14ac:dyDescent="0.2">
      <c r="A31" s="177"/>
      <c r="B31" s="177"/>
      <c r="C31" s="177"/>
      <c r="D31" s="177"/>
      <c r="E31" s="177"/>
      <c r="F31" s="177"/>
      <c r="G31" s="6"/>
      <c r="H31" s="177"/>
      <c r="I31" s="177"/>
      <c r="J31" s="177"/>
      <c r="K31" s="177"/>
      <c r="L31" s="177"/>
      <c r="M31" s="177"/>
      <c r="N31" s="177"/>
      <c r="O31" s="6"/>
      <c r="P31" s="177"/>
      <c r="Q31" s="177"/>
      <c r="R31" s="177"/>
      <c r="S31" s="177"/>
      <c r="T31" s="177"/>
      <c r="U31" s="177"/>
      <c r="V31" s="177"/>
      <c r="W31" s="12"/>
      <c r="X31" s="177"/>
      <c r="Y31" s="177"/>
      <c r="Z31" s="177"/>
      <c r="AA31" s="177"/>
      <c r="AB31" s="177"/>
      <c r="AC31" s="177"/>
      <c r="AD31" s="177"/>
      <c r="AE31" s="6"/>
      <c r="AF31" s="177"/>
      <c r="AG31" s="177"/>
      <c r="AH31" s="177"/>
      <c r="AI31" s="177"/>
      <c r="AJ31" s="177"/>
      <c r="AK31" s="177"/>
      <c r="AL31" s="177"/>
      <c r="AM31" s="6"/>
      <c r="AN31" s="177"/>
      <c r="AO31" s="177"/>
      <c r="AP31" s="177"/>
      <c r="AQ31" s="177"/>
      <c r="AR31" s="177"/>
      <c r="AS31" s="177"/>
      <c r="AT31" s="177"/>
      <c r="AU31" s="6"/>
      <c r="AV31" s="177"/>
      <c r="AW31" s="177"/>
      <c r="AX31" s="177"/>
      <c r="AY31" s="177"/>
      <c r="AZ31" s="177"/>
      <c r="BA31" s="177"/>
      <c r="BB31" s="177"/>
      <c r="BD31" s="177"/>
      <c r="BE31" s="177"/>
      <c r="BF31" s="177"/>
      <c r="BG31" s="177"/>
      <c r="BH31" s="177"/>
      <c r="BI31" s="177"/>
      <c r="BJ31" s="177"/>
      <c r="BK31" s="6"/>
    </row>
    <row r="32" spans="1:63" ht="12.75" customHeight="1" x14ac:dyDescent="0.2">
      <c r="A32" s="177"/>
      <c r="B32" s="177"/>
      <c r="C32" s="177"/>
      <c r="D32" s="177"/>
      <c r="E32" s="177"/>
      <c r="F32" s="177"/>
      <c r="G32" s="6"/>
      <c r="H32" s="177"/>
      <c r="I32" s="177"/>
      <c r="J32" s="177"/>
      <c r="K32" s="177"/>
      <c r="L32" s="177"/>
      <c r="M32" s="177"/>
      <c r="N32" s="177"/>
      <c r="O32" s="6"/>
      <c r="P32" s="177"/>
      <c r="Q32" s="177"/>
      <c r="R32" s="177"/>
      <c r="S32" s="177"/>
      <c r="T32" s="177"/>
      <c r="U32" s="177"/>
      <c r="V32" s="177"/>
      <c r="W32" s="12"/>
      <c r="X32" s="177"/>
      <c r="Y32" s="177"/>
      <c r="Z32" s="177"/>
      <c r="AA32" s="177"/>
      <c r="AB32" s="177"/>
      <c r="AC32" s="177"/>
      <c r="AD32" s="177"/>
      <c r="AE32" s="6"/>
      <c r="AF32" s="177"/>
      <c r="AG32" s="177"/>
      <c r="AH32" s="177"/>
      <c r="AI32" s="177"/>
      <c r="AJ32" s="177"/>
      <c r="AK32" s="177"/>
      <c r="AL32" s="177"/>
      <c r="AM32" s="6"/>
      <c r="AN32" s="177"/>
      <c r="AO32" s="177"/>
      <c r="AP32" s="177"/>
      <c r="AQ32" s="177"/>
      <c r="AR32" s="177"/>
      <c r="AS32" s="177"/>
      <c r="AT32" s="177"/>
      <c r="AU32" s="6"/>
      <c r="AV32" s="177"/>
      <c r="AW32" s="177"/>
      <c r="AX32" s="177"/>
      <c r="AY32" s="177"/>
      <c r="AZ32" s="177"/>
      <c r="BA32" s="177"/>
      <c r="BB32" s="177"/>
      <c r="BD32" s="177"/>
      <c r="BE32" s="177"/>
      <c r="BF32" s="177"/>
      <c r="BG32" s="177"/>
      <c r="BH32" s="177"/>
      <c r="BI32" s="177"/>
      <c r="BJ32" s="177"/>
      <c r="BK32" s="6"/>
    </row>
    <row r="33" spans="1:63" ht="9" customHeight="1" x14ac:dyDescent="0.2">
      <c r="A33" s="177"/>
      <c r="B33" s="177"/>
      <c r="C33" s="177"/>
      <c r="D33" s="177"/>
      <c r="E33" s="177"/>
      <c r="F33" s="177"/>
      <c r="G33" s="6"/>
      <c r="H33" s="177"/>
      <c r="I33" s="177"/>
      <c r="J33" s="177"/>
      <c r="K33" s="177"/>
      <c r="L33" s="177"/>
      <c r="M33" s="177"/>
      <c r="N33" s="177"/>
      <c r="O33" s="6"/>
      <c r="P33" s="177"/>
      <c r="Q33" s="177"/>
      <c r="R33" s="177"/>
      <c r="S33" s="177"/>
      <c r="T33" s="177"/>
      <c r="U33" s="177"/>
      <c r="V33" s="177"/>
      <c r="W33" s="12"/>
      <c r="X33" s="177"/>
      <c r="Y33" s="177"/>
      <c r="Z33" s="177"/>
      <c r="AA33" s="177"/>
      <c r="AB33" s="177"/>
      <c r="AC33" s="177"/>
      <c r="AD33" s="177"/>
      <c r="AE33" s="6"/>
      <c r="AF33" s="177"/>
      <c r="AG33" s="177"/>
      <c r="AH33" s="177"/>
      <c r="AI33" s="177"/>
      <c r="AJ33" s="177"/>
      <c r="AK33" s="177"/>
      <c r="AL33" s="177"/>
      <c r="AM33" s="6"/>
      <c r="AN33" s="177"/>
      <c r="AO33" s="177"/>
      <c r="AP33" s="177"/>
      <c r="AQ33" s="177"/>
      <c r="AR33" s="177"/>
      <c r="AS33" s="177"/>
      <c r="AT33" s="177"/>
      <c r="AU33" s="6"/>
      <c r="AV33" s="177"/>
      <c r="AW33" s="177"/>
      <c r="AX33" s="177"/>
      <c r="AY33" s="177"/>
      <c r="AZ33" s="177"/>
      <c r="BA33" s="177"/>
      <c r="BB33" s="177"/>
      <c r="BD33" s="177"/>
      <c r="BE33" s="177"/>
      <c r="BF33" s="177"/>
      <c r="BG33" s="177"/>
      <c r="BH33" s="177"/>
      <c r="BI33" s="177"/>
      <c r="BJ33" s="177"/>
      <c r="BK33" s="6"/>
    </row>
    <row r="34" spans="1:63" ht="0.75" hidden="1" customHeight="1" x14ac:dyDescent="0.2">
      <c r="A34" s="177"/>
      <c r="B34" s="177"/>
      <c r="C34" s="177"/>
      <c r="D34" s="177"/>
      <c r="E34" s="177"/>
      <c r="F34" s="177"/>
      <c r="G34" s="6"/>
      <c r="H34" s="177"/>
      <c r="I34" s="177"/>
      <c r="J34" s="177"/>
      <c r="K34" s="177"/>
      <c r="L34" s="177"/>
      <c r="M34" s="177"/>
      <c r="N34" s="177"/>
      <c r="O34" s="6"/>
      <c r="P34" s="177"/>
      <c r="Q34" s="177"/>
      <c r="R34" s="177"/>
      <c r="S34" s="177"/>
      <c r="T34" s="177"/>
      <c r="U34" s="177"/>
      <c r="V34" s="177"/>
      <c r="W34" s="12"/>
      <c r="X34" s="177"/>
      <c r="Y34" s="177"/>
      <c r="Z34" s="177"/>
      <c r="AA34" s="177"/>
      <c r="AB34" s="177"/>
      <c r="AC34" s="177"/>
      <c r="AD34" s="177"/>
      <c r="AE34" s="6"/>
      <c r="AF34" s="177"/>
      <c r="AG34" s="177"/>
      <c r="AH34" s="177"/>
      <c r="AI34" s="177"/>
      <c r="AJ34" s="177"/>
      <c r="AK34" s="177"/>
      <c r="AL34" s="177"/>
      <c r="AM34" s="6"/>
      <c r="AN34" s="177"/>
      <c r="AO34" s="177"/>
      <c r="AP34" s="177"/>
      <c r="AQ34" s="177"/>
      <c r="AR34" s="177"/>
      <c r="AS34" s="177"/>
      <c r="AT34" s="177"/>
      <c r="AU34" s="6"/>
      <c r="AV34" s="177"/>
      <c r="AW34" s="177"/>
      <c r="AX34" s="177"/>
      <c r="AY34" s="177"/>
      <c r="AZ34" s="177"/>
      <c r="BA34" s="177"/>
      <c r="BB34" s="177"/>
      <c r="BD34" s="177"/>
      <c r="BE34" s="177"/>
      <c r="BF34" s="177"/>
      <c r="BG34" s="177"/>
      <c r="BH34" s="177"/>
      <c r="BI34" s="177"/>
      <c r="BJ34" s="177"/>
      <c r="BK34" s="6"/>
    </row>
    <row r="35" spans="1:63" ht="12.75" customHeight="1" x14ac:dyDescent="0.2">
      <c r="B35" s="4"/>
      <c r="C35" s="8"/>
      <c r="D35" s="8"/>
      <c r="E35" s="8"/>
      <c r="F35" s="8"/>
      <c r="G35" s="8"/>
      <c r="H35" s="8"/>
      <c r="I35" s="6"/>
      <c r="J35" s="6"/>
      <c r="K35" s="6"/>
      <c r="L35" s="8"/>
      <c r="M35" s="8"/>
      <c r="N35" s="8"/>
      <c r="O35" s="8"/>
      <c r="P35" s="8"/>
      <c r="Q35" s="9"/>
      <c r="R35" s="10"/>
      <c r="S35" s="8"/>
      <c r="T35" s="8"/>
      <c r="U35" s="8"/>
      <c r="V35" s="8"/>
      <c r="W35" s="8"/>
      <c r="X35" s="8"/>
      <c r="Y35" s="8"/>
      <c r="Z35" s="8"/>
      <c r="AA35" s="5"/>
      <c r="AB35" s="5"/>
      <c r="AC35" s="8"/>
      <c r="AD35" s="8"/>
      <c r="AE35" s="8"/>
      <c r="AF35" s="8"/>
      <c r="AG35" s="8"/>
      <c r="AH35" s="8"/>
      <c r="AI35" s="6"/>
      <c r="AJ35" s="6"/>
      <c r="AK35" s="6"/>
      <c r="AL35" s="8"/>
      <c r="AM35" s="8"/>
      <c r="AN35" s="8"/>
      <c r="AO35" s="8"/>
      <c r="AP35" s="8"/>
      <c r="AQ35" s="5"/>
      <c r="AR35" s="5"/>
      <c r="AS35" s="8"/>
      <c r="AT35" s="8"/>
      <c r="AU35" s="8"/>
      <c r="AV35" s="8"/>
      <c r="AW35" s="8"/>
      <c r="AX35" s="8"/>
      <c r="AY35" s="5"/>
      <c r="AZ35" s="5"/>
      <c r="BA35" s="8"/>
      <c r="BB35" s="8"/>
      <c r="BC35" s="8"/>
      <c r="BD35" s="5"/>
      <c r="BE35" s="8"/>
      <c r="BF35" s="8"/>
      <c r="BG35" s="5"/>
      <c r="BH35" s="6"/>
      <c r="BI35" s="6"/>
      <c r="BJ35" s="6"/>
      <c r="BK35" s="6"/>
    </row>
    <row r="36" spans="1:63" ht="12.75" customHeight="1" x14ac:dyDescent="0.2">
      <c r="J36" s="171"/>
      <c r="K36" s="172"/>
      <c r="L36" s="173"/>
      <c r="O36" s="6"/>
      <c r="P36" s="6"/>
      <c r="R36" s="171" t="s">
        <v>21</v>
      </c>
      <c r="S36" s="172"/>
      <c r="T36" s="173"/>
      <c r="Z36" s="171">
        <v>8</v>
      </c>
      <c r="AA36" s="172"/>
      <c r="AB36" s="173"/>
      <c r="AH36" s="171" t="s">
        <v>19</v>
      </c>
      <c r="AI36" s="172"/>
      <c r="AJ36" s="173"/>
      <c r="AP36" s="171" t="s">
        <v>20</v>
      </c>
      <c r="AQ36" s="172"/>
      <c r="AR36" s="173"/>
      <c r="AX36" s="171" t="s">
        <v>10</v>
      </c>
      <c r="AY36" s="172"/>
      <c r="AZ36" s="173"/>
      <c r="BE36" s="178" t="s">
        <v>53</v>
      </c>
      <c r="BF36" s="173"/>
      <c r="BH36" s="178" t="s">
        <v>51</v>
      </c>
      <c r="BI36" s="173"/>
      <c r="BJ36" s="6"/>
      <c r="BK36" s="6"/>
    </row>
    <row r="37" spans="1:63" ht="12.75" customHeight="1" x14ac:dyDescent="0.2">
      <c r="J37" s="174"/>
      <c r="K37" s="175"/>
      <c r="L37" s="176"/>
      <c r="O37" s="6"/>
      <c r="P37" s="6"/>
      <c r="R37" s="174"/>
      <c r="S37" s="175"/>
      <c r="T37" s="176"/>
      <c r="Z37" s="174"/>
      <c r="AA37" s="175"/>
      <c r="AB37" s="176"/>
      <c r="AH37" s="174"/>
      <c r="AI37" s="175"/>
      <c r="AJ37" s="176"/>
      <c r="AP37" s="174"/>
      <c r="AQ37" s="175"/>
      <c r="AR37" s="176"/>
      <c r="AX37" s="174"/>
      <c r="AY37" s="175"/>
      <c r="AZ37" s="176"/>
      <c r="BE37" s="174"/>
      <c r="BF37" s="176"/>
      <c r="BH37" s="174"/>
      <c r="BI37" s="176"/>
      <c r="BJ37" s="6"/>
      <c r="BK37" s="6"/>
    </row>
    <row r="38" spans="1:63" ht="12.75" customHeight="1" x14ac:dyDescent="0.2">
      <c r="O38" s="6"/>
      <c r="P38" s="6"/>
      <c r="BF38" s="6"/>
      <c r="BH38" s="6"/>
      <c r="BI38" s="6"/>
      <c r="BJ38" s="6"/>
      <c r="BK38" s="6"/>
    </row>
    <row r="39" spans="1:63" ht="12.75" customHeight="1" x14ac:dyDescent="0.2">
      <c r="O39" s="6"/>
      <c r="P39" s="6"/>
      <c r="BF39" s="6"/>
      <c r="BH39" s="6"/>
      <c r="BI39" s="6"/>
      <c r="BJ39" s="6"/>
      <c r="BK39" s="6"/>
    </row>
    <row r="40" spans="1:63" ht="12.75" customHeight="1" x14ac:dyDescent="0.2">
      <c r="O40" s="6"/>
      <c r="P40" s="6"/>
      <c r="BF40" s="6"/>
      <c r="BH40" s="6"/>
      <c r="BI40" s="6"/>
      <c r="BJ40" s="6"/>
      <c r="BK40" s="6"/>
    </row>
    <row r="41" spans="1:63" x14ac:dyDescent="0.2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</row>
    <row r="43" spans="1:63" x14ac:dyDescent="0.2">
      <c r="Q43" s="6"/>
      <c r="R43" s="6"/>
      <c r="S43" s="6"/>
      <c r="T43" s="6"/>
      <c r="U43" s="6"/>
      <c r="V43" s="6"/>
      <c r="W43" s="6"/>
    </row>
    <row r="44" spans="1:63" x14ac:dyDescent="0.2">
      <c r="Q44" s="6"/>
      <c r="R44" s="6"/>
      <c r="S44" s="6"/>
      <c r="T44" s="6"/>
      <c r="U44" s="6"/>
      <c r="V44" s="6"/>
      <c r="W44" s="6"/>
    </row>
    <row r="45" spans="1:63" x14ac:dyDescent="0.2">
      <c r="Q45" s="6"/>
      <c r="R45" s="6"/>
      <c r="S45" s="6"/>
      <c r="T45" s="6"/>
      <c r="U45" s="6"/>
      <c r="V45" s="6"/>
      <c r="W45" s="6"/>
    </row>
    <row r="46" spans="1:63" x14ac:dyDescent="0.2">
      <c r="Q46" s="6"/>
      <c r="R46" s="6"/>
      <c r="S46" s="6"/>
      <c r="T46" s="6"/>
      <c r="U46" s="6"/>
      <c r="V46" s="6"/>
      <c r="W46" s="6"/>
    </row>
    <row r="47" spans="1:63" x14ac:dyDescent="0.2">
      <c r="Q47" s="6"/>
      <c r="R47" s="6"/>
      <c r="S47" s="6"/>
      <c r="T47" s="6"/>
      <c r="U47" s="6"/>
      <c r="V47" s="6"/>
      <c r="W47" s="6"/>
    </row>
  </sheetData>
  <mergeCells count="72">
    <mergeCell ref="A14:BB14"/>
    <mergeCell ref="AD15:AF16"/>
    <mergeCell ref="AP15:AP24"/>
    <mergeCell ref="V10:AZ10"/>
    <mergeCell ref="V13:AZ13"/>
    <mergeCell ref="V12:AZ12"/>
    <mergeCell ref="AC15:AC24"/>
    <mergeCell ref="A26:B26"/>
    <mergeCell ref="T15:T24"/>
    <mergeCell ref="G15:G24"/>
    <mergeCell ref="C15:F16"/>
    <mergeCell ref="AY15:BB16"/>
    <mergeCell ref="U15:X16"/>
    <mergeCell ref="AT15:AT24"/>
    <mergeCell ref="AG15:AG24"/>
    <mergeCell ref="AH15:AJ16"/>
    <mergeCell ref="AK15:AK24"/>
    <mergeCell ref="L15:O16"/>
    <mergeCell ref="K15:K24"/>
    <mergeCell ref="P15:P24"/>
    <mergeCell ref="Q15:S16"/>
    <mergeCell ref="H15:J16"/>
    <mergeCell ref="Y15:AB16"/>
    <mergeCell ref="A30:F34"/>
    <mergeCell ref="A28:B28"/>
    <mergeCell ref="V1:AZ1"/>
    <mergeCell ref="V9:AZ9"/>
    <mergeCell ref="U6:BA6"/>
    <mergeCell ref="V8:AZ8"/>
    <mergeCell ref="O2:BC2"/>
    <mergeCell ref="V5:AZ5"/>
    <mergeCell ref="AQ15:AS16"/>
    <mergeCell ref="AU15:AX16"/>
    <mergeCell ref="V7:AZ7"/>
    <mergeCell ref="V11:AZ11"/>
    <mergeCell ref="A27:B27"/>
    <mergeCell ref="A15:B24"/>
    <mergeCell ref="A25:B25"/>
    <mergeCell ref="AL15:AO16"/>
    <mergeCell ref="BE1:BK1"/>
    <mergeCell ref="BD5:BL5"/>
    <mergeCell ref="BK15:BK24"/>
    <mergeCell ref="BC14:BK14"/>
    <mergeCell ref="BF15:BG16"/>
    <mergeCell ref="BJ15:BJ24"/>
    <mergeCell ref="BG17:BG24"/>
    <mergeCell ref="BC15:BC24"/>
    <mergeCell ref="BE2:BK2"/>
    <mergeCell ref="BD3:BL3"/>
    <mergeCell ref="BD4:BL4"/>
    <mergeCell ref="BI15:BI24"/>
    <mergeCell ref="BH15:BH24"/>
    <mergeCell ref="BF17:BF24"/>
    <mergeCell ref="BD15:BD24"/>
    <mergeCell ref="BE15:BE24"/>
    <mergeCell ref="BH36:BI37"/>
    <mergeCell ref="BE36:BF37"/>
    <mergeCell ref="BD30:BF34"/>
    <mergeCell ref="AP36:AR37"/>
    <mergeCell ref="AX36:AZ37"/>
    <mergeCell ref="BG30:BJ34"/>
    <mergeCell ref="AN30:AT34"/>
    <mergeCell ref="BB29:BC29"/>
    <mergeCell ref="J36:L37"/>
    <mergeCell ref="AV30:BB34"/>
    <mergeCell ref="AH36:AJ37"/>
    <mergeCell ref="AF30:AL34"/>
    <mergeCell ref="H30:N34"/>
    <mergeCell ref="Z36:AB37"/>
    <mergeCell ref="X30:AD34"/>
    <mergeCell ref="P30:V34"/>
    <mergeCell ref="R36:T37"/>
  </mergeCells>
  <phoneticPr fontId="3" type="noConversion"/>
  <pageMargins left="0.37" right="0.39370078740157483" top="0.39370078740157483" bottom="0.39370078740157483" header="0.39370078740157483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B86"/>
  <sheetViews>
    <sheetView tabSelected="1" topLeftCell="A16" zoomScaleNormal="70" zoomScaleSheetLayoutView="130" workbookViewId="0">
      <selection activeCell="AA53" sqref="AA53"/>
    </sheetView>
  </sheetViews>
  <sheetFormatPr defaultRowHeight="12" x14ac:dyDescent="0.2"/>
  <cols>
    <col min="1" max="1" width="10" style="6" customWidth="1"/>
    <col min="2" max="2" width="70.28515625" style="6" customWidth="1"/>
    <col min="3" max="3" width="5.7109375" style="11" customWidth="1"/>
    <col min="4" max="4" width="9.140625" style="11"/>
    <col min="5" max="5" width="6.7109375" style="11" customWidth="1"/>
    <col min="6" max="6" width="8.7109375" style="11" customWidth="1"/>
    <col min="7" max="7" width="6.28515625" style="11" customWidth="1"/>
    <col min="8" max="9" width="5.42578125" style="11" customWidth="1"/>
    <col min="10" max="10" width="6.5703125" style="11" customWidth="1"/>
    <col min="11" max="11" width="6.42578125" style="11" customWidth="1"/>
    <col min="12" max="12" width="4.42578125" style="11" customWidth="1"/>
    <col min="13" max="13" width="5.42578125" style="11" customWidth="1"/>
    <col min="14" max="15" width="6.42578125" style="11" customWidth="1"/>
    <col min="16" max="16" width="7.140625" style="11" customWidth="1"/>
    <col min="17" max="17" width="7.5703125" style="11" customWidth="1"/>
    <col min="18" max="19" width="7.140625" style="11" customWidth="1"/>
    <col min="20" max="20" width="6.85546875" style="11" customWidth="1"/>
    <col min="21" max="21" width="8" style="11" customWidth="1"/>
    <col min="22" max="22" width="8.85546875" style="6" customWidth="1"/>
    <col min="23" max="16384" width="9.140625" style="6"/>
  </cols>
  <sheetData>
    <row r="1" spans="1:28" ht="18.75" x14ac:dyDescent="0.2">
      <c r="A1" s="209" t="s">
        <v>22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</row>
    <row r="2" spans="1:28" ht="3.75" customHeight="1" x14ac:dyDescent="0.2"/>
    <row r="3" spans="1:28" s="20" customFormat="1" ht="27.75" customHeight="1" x14ac:dyDescent="0.2">
      <c r="A3" s="251" t="s">
        <v>23</v>
      </c>
      <c r="B3" s="252" t="s">
        <v>35</v>
      </c>
      <c r="C3" s="252" t="s">
        <v>69</v>
      </c>
      <c r="D3" s="256"/>
      <c r="E3" s="256"/>
      <c r="F3" s="254" t="s">
        <v>30</v>
      </c>
      <c r="G3" s="254"/>
      <c r="H3" s="255"/>
      <c r="I3" s="255"/>
      <c r="J3" s="255"/>
      <c r="K3" s="255"/>
      <c r="L3" s="254" t="s">
        <v>64</v>
      </c>
      <c r="M3" s="258"/>
      <c r="N3" s="254" t="s">
        <v>81</v>
      </c>
      <c r="O3" s="253"/>
      <c r="P3" s="253"/>
      <c r="Q3" s="253"/>
      <c r="R3" s="253"/>
      <c r="S3" s="253"/>
      <c r="T3" s="253"/>
      <c r="U3" s="253"/>
    </row>
    <row r="4" spans="1:28" s="20" customFormat="1" ht="12.75" customHeight="1" x14ac:dyDescent="0.2">
      <c r="A4" s="251"/>
      <c r="B4" s="252"/>
      <c r="C4" s="256"/>
      <c r="D4" s="256"/>
      <c r="E4" s="256"/>
      <c r="F4" s="238" t="s">
        <v>31</v>
      </c>
      <c r="G4" s="238" t="s">
        <v>36</v>
      </c>
      <c r="H4" s="254" t="s">
        <v>32</v>
      </c>
      <c r="I4" s="253"/>
      <c r="J4" s="253"/>
      <c r="K4" s="253"/>
      <c r="L4" s="258"/>
      <c r="M4" s="258"/>
      <c r="N4" s="253"/>
      <c r="O4" s="253"/>
      <c r="P4" s="253"/>
      <c r="Q4" s="253"/>
      <c r="R4" s="253"/>
      <c r="S4" s="253"/>
      <c r="T4" s="253"/>
      <c r="U4" s="253"/>
    </row>
    <row r="5" spans="1:28" s="20" customFormat="1" ht="15" customHeight="1" x14ac:dyDescent="0.2">
      <c r="A5" s="251"/>
      <c r="B5" s="252"/>
      <c r="C5" s="256"/>
      <c r="D5" s="256"/>
      <c r="E5" s="256"/>
      <c r="F5" s="238"/>
      <c r="G5" s="238"/>
      <c r="H5" s="238" t="s">
        <v>33</v>
      </c>
      <c r="I5" s="257" t="s">
        <v>34</v>
      </c>
      <c r="J5" s="257"/>
      <c r="K5" s="257"/>
      <c r="L5" s="238" t="s">
        <v>39</v>
      </c>
      <c r="M5" s="238" t="s">
        <v>40</v>
      </c>
      <c r="N5" s="253" t="s">
        <v>24</v>
      </c>
      <c r="O5" s="253"/>
      <c r="P5" s="253" t="s">
        <v>27</v>
      </c>
      <c r="Q5" s="253"/>
      <c r="R5" s="253" t="s">
        <v>25</v>
      </c>
      <c r="S5" s="253"/>
      <c r="T5" s="253" t="s">
        <v>192</v>
      </c>
      <c r="U5" s="253"/>
    </row>
    <row r="6" spans="1:28" s="20" customFormat="1" ht="135.75" customHeight="1" x14ac:dyDescent="0.2">
      <c r="A6" s="251"/>
      <c r="B6" s="252"/>
      <c r="C6" s="23" t="s">
        <v>66</v>
      </c>
      <c r="D6" s="23" t="s">
        <v>68</v>
      </c>
      <c r="E6" s="23" t="s">
        <v>67</v>
      </c>
      <c r="F6" s="238"/>
      <c r="G6" s="238"/>
      <c r="H6" s="238"/>
      <c r="I6" s="23" t="s">
        <v>136</v>
      </c>
      <c r="J6" s="23" t="s">
        <v>37</v>
      </c>
      <c r="K6" s="23" t="s">
        <v>38</v>
      </c>
      <c r="L6" s="238"/>
      <c r="M6" s="238"/>
      <c r="N6" s="30" t="s">
        <v>194</v>
      </c>
      <c r="O6" s="30" t="s">
        <v>193</v>
      </c>
      <c r="P6" s="30" t="s">
        <v>210</v>
      </c>
      <c r="Q6" s="30" t="s">
        <v>211</v>
      </c>
      <c r="R6" s="30" t="s">
        <v>212</v>
      </c>
      <c r="S6" s="30" t="s">
        <v>267</v>
      </c>
      <c r="T6" s="30" t="s">
        <v>266</v>
      </c>
      <c r="U6" s="30" t="s">
        <v>213</v>
      </c>
      <c r="AB6" s="20" t="s">
        <v>83</v>
      </c>
    </row>
    <row r="7" spans="1:28" s="36" customFormat="1" ht="15" customHeight="1" x14ac:dyDescent="0.2">
      <c r="A7" s="145"/>
      <c r="B7" s="146" t="s">
        <v>285</v>
      </c>
      <c r="C7" s="147">
        <f>C8+C22+C30+C33</f>
        <v>13</v>
      </c>
      <c r="D7" s="147">
        <f t="shared" ref="D7:L7" si="0">D8+D22+D30+D33</f>
        <v>33</v>
      </c>
      <c r="E7" s="147">
        <f t="shared" si="0"/>
        <v>31</v>
      </c>
      <c r="F7" s="148">
        <f t="shared" si="0"/>
        <v>6750</v>
      </c>
      <c r="G7" s="147">
        <f t="shared" si="0"/>
        <v>2212</v>
      </c>
      <c r="H7" s="148">
        <f t="shared" si="0"/>
        <v>4500</v>
      </c>
      <c r="I7" s="147">
        <f t="shared" si="0"/>
        <v>2351</v>
      </c>
      <c r="J7" s="147">
        <f t="shared" si="0"/>
        <v>2054</v>
      </c>
      <c r="K7" s="148">
        <v>60</v>
      </c>
      <c r="L7" s="147">
        <f t="shared" si="0"/>
        <v>396</v>
      </c>
      <c r="M7" s="147">
        <f t="shared" ref="M7:U7" si="1">M8+M22+M30+M33</f>
        <v>396</v>
      </c>
      <c r="N7" s="148">
        <f t="shared" si="1"/>
        <v>612</v>
      </c>
      <c r="O7" s="147">
        <f t="shared" si="1"/>
        <v>792</v>
      </c>
      <c r="P7" s="147">
        <f t="shared" si="1"/>
        <v>576</v>
      </c>
      <c r="Q7" s="147">
        <f t="shared" si="1"/>
        <v>684</v>
      </c>
      <c r="R7" s="147">
        <f t="shared" si="1"/>
        <v>612</v>
      </c>
      <c r="S7" s="147">
        <f t="shared" si="1"/>
        <v>432</v>
      </c>
      <c r="T7" s="148">
        <f t="shared" si="1"/>
        <v>432</v>
      </c>
      <c r="U7" s="147">
        <f t="shared" si="1"/>
        <v>360</v>
      </c>
    </row>
    <row r="8" spans="1:28" s="36" customFormat="1" ht="15" customHeight="1" x14ac:dyDescent="0.2">
      <c r="A8" s="149" t="s">
        <v>286</v>
      </c>
      <c r="B8" s="150" t="s">
        <v>268</v>
      </c>
      <c r="C8" s="151">
        <v>5</v>
      </c>
      <c r="D8" s="151">
        <v>6</v>
      </c>
      <c r="E8" s="151">
        <v>11</v>
      </c>
      <c r="F8" s="152">
        <f>SUM(F9,F10,F11,F12,F13,F14,F15,F16,F17,F18,F19,F20,F21)</f>
        <v>2148</v>
      </c>
      <c r="G8" s="152">
        <v>706</v>
      </c>
      <c r="H8" s="152">
        <f>SUM(H9:H21)</f>
        <v>1404</v>
      </c>
      <c r="I8" s="152">
        <f>SUM(I9:I20)</f>
        <v>976</v>
      </c>
      <c r="J8" s="152">
        <f>SUM(J9:J20)</f>
        <v>340</v>
      </c>
      <c r="K8" s="152">
        <f>SUM(K9:K20)</f>
        <v>0</v>
      </c>
      <c r="L8" s="152">
        <f>SUM(L9:L20)</f>
        <v>0</v>
      </c>
      <c r="M8" s="152">
        <f>SUM(M9:M20)</f>
        <v>0</v>
      </c>
      <c r="N8" s="152">
        <f>SUM(N9:N21)</f>
        <v>612</v>
      </c>
      <c r="O8" s="152">
        <f>SUM(O9:O21)</f>
        <v>792</v>
      </c>
      <c r="P8" s="152">
        <f>SUM(P9:P21)</f>
        <v>0</v>
      </c>
      <c r="Q8" s="152">
        <f>SUM(Q9:Q20)</f>
        <v>0</v>
      </c>
      <c r="R8" s="152">
        <f>SUM(R9:R20)</f>
        <v>0</v>
      </c>
      <c r="S8" s="152">
        <f>SUM(S9:S20)</f>
        <v>0</v>
      </c>
      <c r="T8" s="152">
        <f>SUM(T9:T21)</f>
        <v>0</v>
      </c>
      <c r="U8" s="152">
        <f>SUM(U9:U20)</f>
        <v>0</v>
      </c>
    </row>
    <row r="9" spans="1:28" s="36" customFormat="1" ht="15" customHeight="1" x14ac:dyDescent="0.2">
      <c r="A9" s="67" t="s">
        <v>287</v>
      </c>
      <c r="B9" s="67" t="s">
        <v>185</v>
      </c>
      <c r="C9" s="129">
        <v>2</v>
      </c>
      <c r="D9" s="129"/>
      <c r="E9" s="129">
        <v>1</v>
      </c>
      <c r="F9" s="129">
        <f>G9+H9</f>
        <v>117</v>
      </c>
      <c r="G9" s="129">
        <v>39</v>
      </c>
      <c r="H9" s="153">
        <f t="shared" ref="H9:H21" si="2">SUM(N9:U9)</f>
        <v>78</v>
      </c>
      <c r="I9" s="129">
        <v>78</v>
      </c>
      <c r="J9" s="129" t="s">
        <v>83</v>
      </c>
      <c r="K9" s="129"/>
      <c r="L9" s="129"/>
      <c r="M9" s="129"/>
      <c r="N9" s="129">
        <v>34</v>
      </c>
      <c r="O9" s="129">
        <v>44</v>
      </c>
      <c r="P9" s="132"/>
      <c r="Q9" s="132"/>
      <c r="R9" s="129"/>
      <c r="S9" s="129"/>
      <c r="T9" s="129"/>
      <c r="U9" s="129"/>
    </row>
    <row r="10" spans="1:28" s="36" customFormat="1" ht="15" customHeight="1" x14ac:dyDescent="0.2">
      <c r="A10" s="67" t="s">
        <v>288</v>
      </c>
      <c r="B10" s="67" t="s">
        <v>186</v>
      </c>
      <c r="C10" s="129"/>
      <c r="D10" s="129">
        <v>2</v>
      </c>
      <c r="E10" s="129">
        <v>1</v>
      </c>
      <c r="F10" s="129">
        <f t="shared" ref="F10:F21" si="3">G10+H10</f>
        <v>176</v>
      </c>
      <c r="G10" s="129">
        <v>59</v>
      </c>
      <c r="H10" s="153">
        <f t="shared" si="2"/>
        <v>117</v>
      </c>
      <c r="I10" s="129">
        <v>117</v>
      </c>
      <c r="J10" s="129" t="s">
        <v>83</v>
      </c>
      <c r="K10" s="129"/>
      <c r="L10" s="129"/>
      <c r="M10" s="129"/>
      <c r="N10" s="129">
        <v>51</v>
      </c>
      <c r="O10" s="129">
        <v>66</v>
      </c>
      <c r="P10" s="132"/>
      <c r="Q10" s="132"/>
      <c r="R10" s="129"/>
      <c r="S10" s="129"/>
      <c r="T10" s="129"/>
      <c r="U10" s="129"/>
    </row>
    <row r="11" spans="1:28" s="36" customFormat="1" ht="15" customHeight="1" x14ac:dyDescent="0.2">
      <c r="A11" s="67" t="s">
        <v>289</v>
      </c>
      <c r="B11" s="67" t="s">
        <v>96</v>
      </c>
      <c r="C11" s="129"/>
      <c r="D11" s="129">
        <v>2</v>
      </c>
      <c r="E11" s="129">
        <v>1</v>
      </c>
      <c r="F11" s="129">
        <f>G11+H11</f>
        <v>176</v>
      </c>
      <c r="G11" s="129">
        <v>59</v>
      </c>
      <c r="H11" s="153">
        <f t="shared" si="2"/>
        <v>117</v>
      </c>
      <c r="I11" s="129"/>
      <c r="J11" s="129">
        <v>117</v>
      </c>
      <c r="K11" s="129"/>
      <c r="L11" s="129"/>
      <c r="M11" s="129"/>
      <c r="N11" s="129">
        <v>51</v>
      </c>
      <c r="O11" s="129">
        <v>66</v>
      </c>
      <c r="P11" s="132"/>
      <c r="Q11" s="132"/>
      <c r="R11" s="129"/>
      <c r="S11" s="129"/>
      <c r="T11" s="129"/>
      <c r="U11" s="129"/>
    </row>
    <row r="12" spans="1:28" s="36" customFormat="1" ht="15" customHeight="1" x14ac:dyDescent="0.2">
      <c r="A12" s="67" t="s">
        <v>290</v>
      </c>
      <c r="B12" s="67" t="s">
        <v>95</v>
      </c>
      <c r="C12" s="129">
        <v>2</v>
      </c>
      <c r="D12" s="129"/>
      <c r="E12" s="129">
        <v>1</v>
      </c>
      <c r="F12" s="129">
        <f t="shared" si="3"/>
        <v>176</v>
      </c>
      <c r="G12" s="129">
        <v>59</v>
      </c>
      <c r="H12" s="153">
        <f t="shared" si="2"/>
        <v>117</v>
      </c>
      <c r="I12" s="129">
        <v>117</v>
      </c>
      <c r="J12" s="129" t="s">
        <v>83</v>
      </c>
      <c r="K12" s="129"/>
      <c r="L12" s="129"/>
      <c r="M12" s="129"/>
      <c r="N12" s="129">
        <v>51</v>
      </c>
      <c r="O12" s="129">
        <v>66</v>
      </c>
      <c r="P12" s="132"/>
      <c r="Q12" s="132"/>
      <c r="R12" s="129"/>
      <c r="S12" s="129"/>
      <c r="T12" s="129"/>
      <c r="U12" s="129"/>
    </row>
    <row r="13" spans="1:28" s="36" customFormat="1" ht="15" customHeight="1" x14ac:dyDescent="0.2">
      <c r="A13" s="67" t="s">
        <v>291</v>
      </c>
      <c r="B13" s="68" t="s">
        <v>187</v>
      </c>
      <c r="C13" s="130">
        <v>2</v>
      </c>
      <c r="D13" s="130"/>
      <c r="E13" s="130">
        <v>1</v>
      </c>
      <c r="F13" s="129">
        <f t="shared" si="3"/>
        <v>117</v>
      </c>
      <c r="G13" s="129">
        <v>39</v>
      </c>
      <c r="H13" s="153">
        <f t="shared" si="2"/>
        <v>78</v>
      </c>
      <c r="I13" s="129">
        <v>78</v>
      </c>
      <c r="J13" s="129" t="s">
        <v>83</v>
      </c>
      <c r="K13" s="131"/>
      <c r="L13" s="131"/>
      <c r="M13" s="131"/>
      <c r="N13" s="129">
        <v>34</v>
      </c>
      <c r="O13" s="129">
        <v>44</v>
      </c>
      <c r="P13" s="132"/>
      <c r="Q13" s="132"/>
      <c r="R13" s="131"/>
      <c r="S13" s="131"/>
      <c r="T13" s="131"/>
      <c r="U13" s="131"/>
    </row>
    <row r="14" spans="1:28" s="36" customFormat="1" ht="15" customHeight="1" x14ac:dyDescent="0.2">
      <c r="A14" s="67" t="s">
        <v>292</v>
      </c>
      <c r="B14" s="67" t="s">
        <v>189</v>
      </c>
      <c r="C14" s="129"/>
      <c r="D14" s="129">
        <v>2</v>
      </c>
      <c r="E14" s="129">
        <v>1</v>
      </c>
      <c r="F14" s="129">
        <f t="shared" si="3"/>
        <v>176</v>
      </c>
      <c r="G14" s="129">
        <v>59</v>
      </c>
      <c r="H14" s="153">
        <f t="shared" si="2"/>
        <v>117</v>
      </c>
      <c r="I14" s="129">
        <v>89</v>
      </c>
      <c r="J14" s="129">
        <v>28</v>
      </c>
      <c r="K14" s="129"/>
      <c r="L14" s="129"/>
      <c r="M14" s="129"/>
      <c r="N14" s="129">
        <v>51</v>
      </c>
      <c r="O14" s="129">
        <v>66</v>
      </c>
      <c r="P14" s="129" t="s">
        <v>83</v>
      </c>
      <c r="Q14" s="132"/>
      <c r="R14" s="129"/>
      <c r="S14" s="129"/>
      <c r="T14" s="129" t="s">
        <v>83</v>
      </c>
      <c r="U14" s="129"/>
    </row>
    <row r="15" spans="1:28" s="36" customFormat="1" ht="15" customHeight="1" x14ac:dyDescent="0.2">
      <c r="A15" s="67" t="s">
        <v>293</v>
      </c>
      <c r="B15" s="67" t="s">
        <v>97</v>
      </c>
      <c r="C15" s="131"/>
      <c r="D15" s="129" t="s">
        <v>329</v>
      </c>
      <c r="E15" s="131"/>
      <c r="F15" s="129">
        <f t="shared" si="3"/>
        <v>176</v>
      </c>
      <c r="G15" s="129">
        <v>59</v>
      </c>
      <c r="H15" s="153">
        <f t="shared" si="2"/>
        <v>117</v>
      </c>
      <c r="I15" s="129">
        <v>8</v>
      </c>
      <c r="J15" s="129">
        <v>109</v>
      </c>
      <c r="K15" s="131"/>
      <c r="L15" s="131"/>
      <c r="M15" s="131"/>
      <c r="N15" s="129">
        <v>51</v>
      </c>
      <c r="O15" s="129">
        <v>66</v>
      </c>
      <c r="P15" s="132"/>
      <c r="Q15" s="132"/>
      <c r="R15" s="131"/>
      <c r="S15" s="131"/>
      <c r="T15" s="131"/>
      <c r="U15" s="131"/>
    </row>
    <row r="16" spans="1:28" s="36" customFormat="1" ht="15" customHeight="1" x14ac:dyDescent="0.2">
      <c r="A16" s="67" t="s">
        <v>294</v>
      </c>
      <c r="B16" s="67" t="s">
        <v>188</v>
      </c>
      <c r="C16" s="131"/>
      <c r="D16" s="129">
        <v>2</v>
      </c>
      <c r="E16" s="129">
        <v>1</v>
      </c>
      <c r="F16" s="129">
        <f>G16+H16</f>
        <v>110</v>
      </c>
      <c r="G16" s="129">
        <v>37</v>
      </c>
      <c r="H16" s="153">
        <f t="shared" si="2"/>
        <v>73</v>
      </c>
      <c r="I16" s="129">
        <v>57</v>
      </c>
      <c r="J16" s="129">
        <v>16</v>
      </c>
      <c r="K16" s="131"/>
      <c r="L16" s="131"/>
      <c r="M16" s="131"/>
      <c r="N16" s="129">
        <v>51</v>
      </c>
      <c r="O16" s="129">
        <v>22</v>
      </c>
      <c r="P16" s="129" t="s">
        <v>83</v>
      </c>
      <c r="Q16" s="129"/>
      <c r="R16" s="131"/>
      <c r="S16" s="131"/>
      <c r="T16" s="131"/>
      <c r="U16" s="131"/>
    </row>
    <row r="17" spans="1:21" s="36" customFormat="1" ht="15" customHeight="1" x14ac:dyDescent="0.2">
      <c r="A17" s="67" t="s">
        <v>295</v>
      </c>
      <c r="B17" s="67" t="s">
        <v>302</v>
      </c>
      <c r="C17" s="129">
        <v>2</v>
      </c>
      <c r="D17" s="129" t="s">
        <v>83</v>
      </c>
      <c r="E17" s="129">
        <v>1</v>
      </c>
      <c r="F17" s="129">
        <f t="shared" si="3"/>
        <v>351</v>
      </c>
      <c r="G17" s="129">
        <v>117</v>
      </c>
      <c r="H17" s="153">
        <f t="shared" si="2"/>
        <v>234</v>
      </c>
      <c r="I17" s="129">
        <v>234</v>
      </c>
      <c r="J17" s="129" t="s">
        <v>83</v>
      </c>
      <c r="K17" s="129"/>
      <c r="L17" s="129"/>
      <c r="M17" s="129"/>
      <c r="N17" s="129">
        <v>102</v>
      </c>
      <c r="O17" s="129">
        <v>132</v>
      </c>
      <c r="P17" s="129" t="s">
        <v>83</v>
      </c>
      <c r="Q17" s="129" t="s">
        <v>83</v>
      </c>
      <c r="R17" s="129"/>
      <c r="S17" s="129"/>
      <c r="T17" s="129"/>
      <c r="U17" s="129"/>
    </row>
    <row r="18" spans="1:21" s="36" customFormat="1" ht="15" customHeight="1" x14ac:dyDescent="0.2">
      <c r="A18" s="67" t="s">
        <v>296</v>
      </c>
      <c r="B18" s="67" t="s">
        <v>301</v>
      </c>
      <c r="C18" s="129">
        <v>2</v>
      </c>
      <c r="D18" s="129"/>
      <c r="E18" s="129">
        <v>1</v>
      </c>
      <c r="F18" s="129">
        <f t="shared" si="3"/>
        <v>150</v>
      </c>
      <c r="G18" s="129">
        <v>50</v>
      </c>
      <c r="H18" s="153">
        <f t="shared" si="2"/>
        <v>100</v>
      </c>
      <c r="I18" s="129">
        <v>30</v>
      </c>
      <c r="J18" s="129">
        <v>70</v>
      </c>
      <c r="K18" s="129"/>
      <c r="L18" s="129"/>
      <c r="M18" s="129"/>
      <c r="N18" s="129">
        <v>34</v>
      </c>
      <c r="O18" s="129">
        <v>66</v>
      </c>
      <c r="P18" s="132"/>
      <c r="Q18" s="132"/>
      <c r="R18" s="129"/>
      <c r="S18" s="129"/>
      <c r="T18" s="129"/>
      <c r="U18" s="129"/>
    </row>
    <row r="19" spans="1:21" s="36" customFormat="1" ht="15" customHeight="1" x14ac:dyDescent="0.2">
      <c r="A19" s="67" t="s">
        <v>297</v>
      </c>
      <c r="B19" s="67" t="s">
        <v>190</v>
      </c>
      <c r="C19" s="129"/>
      <c r="D19" s="129">
        <v>2</v>
      </c>
      <c r="E19" s="129">
        <v>1</v>
      </c>
      <c r="F19" s="129">
        <f t="shared" si="3"/>
        <v>150</v>
      </c>
      <c r="G19" s="129">
        <v>50</v>
      </c>
      <c r="H19" s="153">
        <f t="shared" si="2"/>
        <v>100</v>
      </c>
      <c r="I19" s="129">
        <v>73</v>
      </c>
      <c r="J19" s="129" t="s">
        <v>313</v>
      </c>
      <c r="K19" s="129"/>
      <c r="L19" s="129"/>
      <c r="M19" s="129" t="s">
        <v>314</v>
      </c>
      <c r="N19" s="129">
        <v>34</v>
      </c>
      <c r="O19" s="129">
        <v>66</v>
      </c>
      <c r="P19" s="132"/>
      <c r="Q19" s="132"/>
      <c r="R19" s="129"/>
      <c r="S19" s="129"/>
      <c r="T19" s="129"/>
      <c r="U19" s="129"/>
    </row>
    <row r="20" spans="1:21" s="36" customFormat="1" ht="15" customHeight="1" x14ac:dyDescent="0.2">
      <c r="A20" s="67" t="s">
        <v>298</v>
      </c>
      <c r="B20" s="67" t="s">
        <v>191</v>
      </c>
      <c r="C20" s="129"/>
      <c r="D20" s="129">
        <v>2</v>
      </c>
      <c r="E20" s="129">
        <v>1</v>
      </c>
      <c r="F20" s="129">
        <f t="shared" si="3"/>
        <v>117</v>
      </c>
      <c r="G20" s="129">
        <v>39</v>
      </c>
      <c r="H20" s="153">
        <f t="shared" si="2"/>
        <v>78</v>
      </c>
      <c r="I20" s="129">
        <v>95</v>
      </c>
      <c r="J20" s="129" t="s">
        <v>83</v>
      </c>
      <c r="K20" s="129"/>
      <c r="L20" s="129"/>
      <c r="M20" s="129"/>
      <c r="N20" s="129">
        <v>34</v>
      </c>
      <c r="O20" s="129">
        <v>44</v>
      </c>
      <c r="P20" s="129" t="s">
        <v>83</v>
      </c>
      <c r="Q20" s="132"/>
      <c r="R20" s="129"/>
      <c r="S20" s="129"/>
      <c r="T20" s="129"/>
      <c r="U20" s="129"/>
    </row>
    <row r="21" spans="1:21" s="36" customFormat="1" ht="15" customHeight="1" x14ac:dyDescent="0.2">
      <c r="A21" s="67" t="s">
        <v>299</v>
      </c>
      <c r="B21" s="143" t="s">
        <v>300</v>
      </c>
      <c r="C21" s="144"/>
      <c r="D21" s="144"/>
      <c r="E21" s="144"/>
      <c r="F21" s="129">
        <f t="shared" si="3"/>
        <v>156</v>
      </c>
      <c r="G21" s="129">
        <v>78</v>
      </c>
      <c r="H21" s="153">
        <f t="shared" si="2"/>
        <v>78</v>
      </c>
      <c r="I21" s="129"/>
      <c r="J21" s="129"/>
      <c r="K21" s="129"/>
      <c r="L21" s="129"/>
      <c r="M21" s="129"/>
      <c r="N21" s="129">
        <v>34</v>
      </c>
      <c r="O21" s="129">
        <v>44</v>
      </c>
      <c r="P21" s="132"/>
      <c r="Q21" s="132"/>
      <c r="R21" s="129"/>
      <c r="S21" s="129"/>
      <c r="T21" s="129"/>
      <c r="U21" s="129"/>
    </row>
    <row r="22" spans="1:21" ht="15.75" customHeight="1" x14ac:dyDescent="0.2">
      <c r="A22" s="159" t="s">
        <v>92</v>
      </c>
      <c r="B22" s="159" t="s">
        <v>228</v>
      </c>
      <c r="C22" s="154">
        <v>3</v>
      </c>
      <c r="D22" s="154">
        <v>3</v>
      </c>
      <c r="E22" s="154">
        <v>5</v>
      </c>
      <c r="F22" s="154">
        <f>SUM(F23:F29)</f>
        <v>918</v>
      </c>
      <c r="G22" s="154">
        <f>SUM(G23:G29)</f>
        <v>306</v>
      </c>
      <c r="H22" s="154">
        <f>SUM(H23:H29)</f>
        <v>612</v>
      </c>
      <c r="I22" s="154">
        <f>SUM(I23:I29)</f>
        <v>276</v>
      </c>
      <c r="J22" s="154">
        <f>SUM(J23:J29)</f>
        <v>336</v>
      </c>
      <c r="K22" s="154"/>
      <c r="L22" s="154"/>
      <c r="M22" s="154"/>
      <c r="N22" s="154"/>
      <c r="O22" s="154"/>
      <c r="P22" s="154">
        <f t="shared" ref="P22:U22" si="4">SUM(P23:P29)</f>
        <v>256</v>
      </c>
      <c r="Q22" s="154">
        <f t="shared" si="4"/>
        <v>152</v>
      </c>
      <c r="R22" s="154">
        <f t="shared" si="4"/>
        <v>68</v>
      </c>
      <c r="S22" s="154">
        <f t="shared" si="4"/>
        <v>48</v>
      </c>
      <c r="T22" s="154">
        <f t="shared" si="4"/>
        <v>48</v>
      </c>
      <c r="U22" s="154">
        <f t="shared" si="4"/>
        <v>40</v>
      </c>
    </row>
    <row r="23" spans="1:21" ht="14.25" customHeight="1" x14ac:dyDescent="0.2">
      <c r="A23" s="67" t="s">
        <v>233</v>
      </c>
      <c r="B23" s="68" t="s">
        <v>94</v>
      </c>
      <c r="C23" s="133">
        <v>3</v>
      </c>
      <c r="D23" s="133"/>
      <c r="E23" s="133"/>
      <c r="F23" s="134">
        <f>G23+H23</f>
        <v>72</v>
      </c>
      <c r="G23" s="134">
        <v>24</v>
      </c>
      <c r="H23" s="153">
        <f t="shared" ref="H23:H29" si="5">SUM(N23:U23)</f>
        <v>48</v>
      </c>
      <c r="I23" s="134">
        <v>48</v>
      </c>
      <c r="J23" s="134" t="s">
        <v>83</v>
      </c>
      <c r="K23" s="134"/>
      <c r="L23" s="134"/>
      <c r="M23" s="134"/>
      <c r="N23" s="134"/>
      <c r="O23" s="134"/>
      <c r="P23" s="134">
        <v>48</v>
      </c>
      <c r="Q23" s="134"/>
      <c r="R23" s="134"/>
      <c r="S23" s="134"/>
      <c r="T23" s="134"/>
      <c r="U23" s="134"/>
    </row>
    <row r="24" spans="1:21" ht="13.5" customHeight="1" x14ac:dyDescent="0.2">
      <c r="A24" s="67" t="s">
        <v>234</v>
      </c>
      <c r="B24" s="67" t="s">
        <v>95</v>
      </c>
      <c r="C24" s="134" t="s">
        <v>83</v>
      </c>
      <c r="D24" s="134">
        <v>3</v>
      </c>
      <c r="E24" s="134"/>
      <c r="F24" s="134">
        <f t="shared" ref="F24:F29" si="6">G24+H24</f>
        <v>72</v>
      </c>
      <c r="G24" s="134">
        <v>24</v>
      </c>
      <c r="H24" s="153">
        <f t="shared" si="5"/>
        <v>48</v>
      </c>
      <c r="I24" s="134">
        <v>48</v>
      </c>
      <c r="J24" s="134" t="s">
        <v>83</v>
      </c>
      <c r="K24" s="134"/>
      <c r="L24" s="134"/>
      <c r="M24" s="134"/>
      <c r="N24" s="134"/>
      <c r="O24" s="134"/>
      <c r="P24" s="134">
        <v>48</v>
      </c>
      <c r="Q24" s="134"/>
      <c r="R24" s="134"/>
      <c r="S24" s="134"/>
      <c r="T24" s="134"/>
      <c r="U24" s="134"/>
    </row>
    <row r="25" spans="1:21" ht="13.5" customHeight="1" x14ac:dyDescent="0.2">
      <c r="A25" s="67" t="s">
        <v>235</v>
      </c>
      <c r="B25" s="67" t="s">
        <v>128</v>
      </c>
      <c r="C25" s="134" t="s">
        <v>83</v>
      </c>
      <c r="D25" s="134" t="s">
        <v>83</v>
      </c>
      <c r="E25" s="134">
        <v>3</v>
      </c>
      <c r="F25" s="134">
        <f t="shared" si="6"/>
        <v>72</v>
      </c>
      <c r="G25" s="134">
        <v>24</v>
      </c>
      <c r="H25" s="153">
        <f t="shared" si="5"/>
        <v>48</v>
      </c>
      <c r="I25" s="134">
        <v>48</v>
      </c>
      <c r="J25" s="134" t="s">
        <v>83</v>
      </c>
      <c r="K25" s="134"/>
      <c r="L25" s="134"/>
      <c r="M25" s="134"/>
      <c r="N25" s="134"/>
      <c r="O25" s="134"/>
      <c r="P25" s="134">
        <v>48</v>
      </c>
      <c r="Q25" s="134" t="s">
        <v>83</v>
      </c>
      <c r="R25" s="134"/>
      <c r="S25" s="134"/>
      <c r="T25" s="134"/>
      <c r="U25" s="134"/>
    </row>
    <row r="26" spans="1:21" ht="14.25" customHeight="1" x14ac:dyDescent="0.2">
      <c r="A26" s="67" t="s">
        <v>236</v>
      </c>
      <c r="B26" s="67" t="s">
        <v>96</v>
      </c>
      <c r="C26" s="134">
        <v>8</v>
      </c>
      <c r="D26" s="134" t="s">
        <v>334</v>
      </c>
      <c r="E26" s="134" t="s">
        <v>323</v>
      </c>
      <c r="F26" s="134">
        <f t="shared" si="6"/>
        <v>258</v>
      </c>
      <c r="G26" s="134">
        <v>86</v>
      </c>
      <c r="H26" s="153">
        <f t="shared" si="5"/>
        <v>172</v>
      </c>
      <c r="I26" s="134"/>
      <c r="J26" s="134">
        <v>172</v>
      </c>
      <c r="K26" s="134"/>
      <c r="L26" s="134"/>
      <c r="M26" s="134"/>
      <c r="N26" s="134"/>
      <c r="O26" s="134"/>
      <c r="P26" s="134">
        <v>32</v>
      </c>
      <c r="Q26" s="134">
        <v>38</v>
      </c>
      <c r="R26" s="134">
        <v>34</v>
      </c>
      <c r="S26" s="134">
        <v>24</v>
      </c>
      <c r="T26" s="134">
        <v>24</v>
      </c>
      <c r="U26" s="134">
        <v>20</v>
      </c>
    </row>
    <row r="27" spans="1:21" ht="14.25" customHeight="1" x14ac:dyDescent="0.2">
      <c r="A27" s="67" t="s">
        <v>237</v>
      </c>
      <c r="B27" s="67" t="s">
        <v>97</v>
      </c>
      <c r="C27" s="134"/>
      <c r="D27" s="134" t="s">
        <v>330</v>
      </c>
      <c r="E27" s="134"/>
      <c r="F27" s="134">
        <f t="shared" si="6"/>
        <v>258</v>
      </c>
      <c r="G27" s="134">
        <v>86</v>
      </c>
      <c r="H27" s="153">
        <f t="shared" si="5"/>
        <v>172</v>
      </c>
      <c r="I27" s="134">
        <v>8</v>
      </c>
      <c r="J27" s="134">
        <v>164</v>
      </c>
      <c r="K27" s="134"/>
      <c r="L27" s="134"/>
      <c r="M27" s="134"/>
      <c r="N27" s="134"/>
      <c r="O27" s="134"/>
      <c r="P27" s="134">
        <v>32</v>
      </c>
      <c r="Q27" s="134">
        <v>38</v>
      </c>
      <c r="R27" s="134">
        <v>34</v>
      </c>
      <c r="S27" s="134">
        <v>24</v>
      </c>
      <c r="T27" s="134">
        <v>24</v>
      </c>
      <c r="U27" s="134">
        <v>20</v>
      </c>
    </row>
    <row r="28" spans="1:21" ht="14.25" customHeight="1" x14ac:dyDescent="0.2">
      <c r="A28" s="67" t="s">
        <v>238</v>
      </c>
      <c r="B28" s="67" t="s">
        <v>214</v>
      </c>
      <c r="C28" s="134"/>
      <c r="D28" s="134" t="s">
        <v>331</v>
      </c>
      <c r="E28" s="134"/>
      <c r="F28" s="134">
        <f t="shared" si="6"/>
        <v>72</v>
      </c>
      <c r="G28" s="134">
        <v>24</v>
      </c>
      <c r="H28" s="153">
        <f t="shared" si="5"/>
        <v>48</v>
      </c>
      <c r="I28" s="134">
        <v>48</v>
      </c>
      <c r="J28" s="134" t="s">
        <v>83</v>
      </c>
      <c r="K28" s="134"/>
      <c r="L28" s="134"/>
      <c r="M28" s="134"/>
      <c r="N28" s="134"/>
      <c r="O28" s="134"/>
      <c r="P28" s="134">
        <v>48</v>
      </c>
      <c r="Q28" s="134" t="s">
        <v>83</v>
      </c>
      <c r="R28" s="134"/>
      <c r="S28" s="134"/>
      <c r="T28" s="134"/>
      <c r="U28" s="134"/>
    </row>
    <row r="29" spans="1:21" ht="14.25" customHeight="1" x14ac:dyDescent="0.2">
      <c r="A29" s="67" t="s">
        <v>239</v>
      </c>
      <c r="B29" s="67" t="s">
        <v>215</v>
      </c>
      <c r="C29" s="134">
        <v>4</v>
      </c>
      <c r="D29" s="135" t="s">
        <v>83</v>
      </c>
      <c r="E29" s="134"/>
      <c r="F29" s="134">
        <f t="shared" si="6"/>
        <v>114</v>
      </c>
      <c r="G29" s="134">
        <v>38</v>
      </c>
      <c r="H29" s="153">
        <f t="shared" si="5"/>
        <v>76</v>
      </c>
      <c r="I29" s="134">
        <v>76</v>
      </c>
      <c r="J29" s="134" t="s">
        <v>83</v>
      </c>
      <c r="K29" s="134"/>
      <c r="L29" s="134"/>
      <c r="M29" s="134"/>
      <c r="N29" s="134"/>
      <c r="O29" s="134"/>
      <c r="P29" s="134"/>
      <c r="Q29" s="134">
        <v>76</v>
      </c>
      <c r="R29" s="134" t="s">
        <v>83</v>
      </c>
      <c r="S29" s="134"/>
      <c r="T29" s="134"/>
      <c r="U29" s="134"/>
    </row>
    <row r="30" spans="1:21" s="5" customFormat="1" ht="15" customHeight="1" x14ac:dyDescent="0.2">
      <c r="A30" s="159" t="s">
        <v>93</v>
      </c>
      <c r="B30" s="160" t="s">
        <v>229</v>
      </c>
      <c r="C30" s="161">
        <v>1</v>
      </c>
      <c r="D30" s="161">
        <v>2</v>
      </c>
      <c r="E30" s="161">
        <v>1</v>
      </c>
      <c r="F30" s="155">
        <f>SUM(F31:F32)</f>
        <v>336</v>
      </c>
      <c r="G30" s="155">
        <f>SUM(G31:G32)</f>
        <v>112</v>
      </c>
      <c r="H30" s="155">
        <f>SUM(H31:H32)</f>
        <v>224</v>
      </c>
      <c r="I30" s="155">
        <v>45</v>
      </c>
      <c r="J30" s="155">
        <f>SUM(J31:J32)</f>
        <v>176</v>
      </c>
      <c r="K30" s="155" t="s">
        <v>83</v>
      </c>
      <c r="L30" s="155">
        <f t="shared" ref="L30:U30" si="7">SUM(L31:L32)</f>
        <v>0</v>
      </c>
      <c r="M30" s="155">
        <f t="shared" si="7"/>
        <v>0</v>
      </c>
      <c r="N30" s="155">
        <f t="shared" si="7"/>
        <v>0</v>
      </c>
      <c r="O30" s="155">
        <f t="shared" si="7"/>
        <v>0</v>
      </c>
      <c r="P30" s="155">
        <f t="shared" si="7"/>
        <v>32</v>
      </c>
      <c r="Q30" s="155">
        <f t="shared" si="7"/>
        <v>76</v>
      </c>
      <c r="R30" s="155">
        <f t="shared" si="7"/>
        <v>68</v>
      </c>
      <c r="S30" s="155">
        <f t="shared" si="7"/>
        <v>48</v>
      </c>
      <c r="T30" s="155">
        <f t="shared" si="7"/>
        <v>0</v>
      </c>
      <c r="U30" s="155">
        <f t="shared" si="7"/>
        <v>0</v>
      </c>
    </row>
    <row r="31" spans="1:21" ht="27" customHeight="1" x14ac:dyDescent="0.2">
      <c r="A31" s="67" t="s">
        <v>240</v>
      </c>
      <c r="B31" s="68" t="s">
        <v>98</v>
      </c>
      <c r="C31" s="134"/>
      <c r="D31" s="134">
        <v>4</v>
      </c>
      <c r="E31" s="134">
        <v>3</v>
      </c>
      <c r="F31" s="136">
        <f>G31+H31</f>
        <v>162</v>
      </c>
      <c r="G31" s="136">
        <v>54</v>
      </c>
      <c r="H31" s="153">
        <f>SUM(N31:U31)</f>
        <v>108</v>
      </c>
      <c r="I31" s="134">
        <v>18</v>
      </c>
      <c r="J31" s="134">
        <v>90</v>
      </c>
      <c r="K31" s="134"/>
      <c r="L31" s="134"/>
      <c r="M31" s="134"/>
      <c r="N31" s="134"/>
      <c r="O31" s="134"/>
      <c r="P31" s="134">
        <v>32</v>
      </c>
      <c r="Q31" s="134">
        <v>76</v>
      </c>
      <c r="R31" s="134" t="s">
        <v>83</v>
      </c>
      <c r="S31" s="134" t="s">
        <v>83</v>
      </c>
      <c r="T31" s="134"/>
      <c r="U31" s="134"/>
    </row>
    <row r="32" spans="1:21" ht="13.5" customHeight="1" x14ac:dyDescent="0.2">
      <c r="A32" s="67" t="s">
        <v>241</v>
      </c>
      <c r="B32" s="68" t="s">
        <v>216</v>
      </c>
      <c r="C32" s="134">
        <v>6</v>
      </c>
      <c r="D32" s="134" t="s">
        <v>332</v>
      </c>
      <c r="E32" s="134" t="s">
        <v>83</v>
      </c>
      <c r="F32" s="136">
        <f>G32+H32</f>
        <v>174</v>
      </c>
      <c r="G32" s="136">
        <v>58</v>
      </c>
      <c r="H32" s="153">
        <f>SUM(N32:U32)</f>
        <v>116</v>
      </c>
      <c r="I32" s="134">
        <v>30</v>
      </c>
      <c r="J32" s="134">
        <v>86</v>
      </c>
      <c r="K32" s="134"/>
      <c r="L32" s="134"/>
      <c r="M32" s="134"/>
      <c r="N32" s="134"/>
      <c r="O32" s="134"/>
      <c r="P32" s="134" t="s">
        <v>83</v>
      </c>
      <c r="Q32" s="134" t="s">
        <v>83</v>
      </c>
      <c r="R32" s="134">
        <v>68</v>
      </c>
      <c r="S32" s="134">
        <v>48</v>
      </c>
      <c r="T32" s="134"/>
      <c r="U32" s="134"/>
    </row>
    <row r="33" spans="1:21" s="5" customFormat="1" ht="12.75" customHeight="1" x14ac:dyDescent="0.2">
      <c r="A33" s="159" t="s">
        <v>99</v>
      </c>
      <c r="B33" s="159" t="s">
        <v>242</v>
      </c>
      <c r="C33" s="154">
        <v>4</v>
      </c>
      <c r="D33" s="154">
        <f t="shared" ref="D33:I33" si="8">D34+D48</f>
        <v>22</v>
      </c>
      <c r="E33" s="154">
        <f t="shared" si="8"/>
        <v>14</v>
      </c>
      <c r="F33" s="154">
        <f t="shared" si="8"/>
        <v>3348</v>
      </c>
      <c r="G33" s="154">
        <f t="shared" si="8"/>
        <v>1088</v>
      </c>
      <c r="H33" s="154">
        <f t="shared" si="8"/>
        <v>2260</v>
      </c>
      <c r="I33" s="154">
        <f t="shared" si="8"/>
        <v>1054</v>
      </c>
      <c r="J33" s="154">
        <f t="shared" ref="J33:U33" si="9">J34+J48</f>
        <v>1202</v>
      </c>
      <c r="K33" s="154">
        <f t="shared" si="9"/>
        <v>60</v>
      </c>
      <c r="L33" s="154">
        <f>L34+L48</f>
        <v>396</v>
      </c>
      <c r="M33" s="154">
        <f>M34+M48</f>
        <v>396</v>
      </c>
      <c r="N33" s="154">
        <f t="shared" si="9"/>
        <v>0</v>
      </c>
      <c r="O33" s="154">
        <f t="shared" si="9"/>
        <v>0</v>
      </c>
      <c r="P33" s="154">
        <f t="shared" si="9"/>
        <v>288</v>
      </c>
      <c r="Q33" s="154">
        <f t="shared" si="9"/>
        <v>456</v>
      </c>
      <c r="R33" s="154">
        <f t="shared" si="9"/>
        <v>476</v>
      </c>
      <c r="S33" s="154">
        <f t="shared" si="9"/>
        <v>336</v>
      </c>
      <c r="T33" s="154">
        <f t="shared" si="9"/>
        <v>384</v>
      </c>
      <c r="U33" s="154">
        <f t="shared" si="9"/>
        <v>320</v>
      </c>
    </row>
    <row r="34" spans="1:21" ht="13.5" customHeight="1" x14ac:dyDescent="0.2">
      <c r="A34" s="162" t="s">
        <v>100</v>
      </c>
      <c r="B34" s="162" t="s">
        <v>101</v>
      </c>
      <c r="C34" s="163">
        <v>3</v>
      </c>
      <c r="D34" s="163">
        <v>11</v>
      </c>
      <c r="E34" s="163">
        <v>9</v>
      </c>
      <c r="F34" s="156">
        <f t="shared" ref="F34:U34" si="10">SUM(F35:F47)</f>
        <v>1590</v>
      </c>
      <c r="G34" s="156">
        <f>SUM(G35:G47)</f>
        <v>530</v>
      </c>
      <c r="H34" s="156">
        <f t="shared" si="10"/>
        <v>1060</v>
      </c>
      <c r="I34" s="156">
        <f t="shared" si="10"/>
        <v>648</v>
      </c>
      <c r="J34" s="156">
        <f t="shared" si="10"/>
        <v>412</v>
      </c>
      <c r="K34" s="156">
        <f t="shared" si="10"/>
        <v>0</v>
      </c>
      <c r="L34" s="156">
        <f t="shared" si="10"/>
        <v>0</v>
      </c>
      <c r="M34" s="156">
        <f t="shared" si="10"/>
        <v>0</v>
      </c>
      <c r="N34" s="156">
        <f t="shared" si="10"/>
        <v>0</v>
      </c>
      <c r="O34" s="156">
        <f t="shared" si="10"/>
        <v>0</v>
      </c>
      <c r="P34" s="156">
        <f t="shared" si="10"/>
        <v>256</v>
      </c>
      <c r="Q34" s="156">
        <f t="shared" si="10"/>
        <v>342</v>
      </c>
      <c r="R34" s="156">
        <f t="shared" si="10"/>
        <v>170</v>
      </c>
      <c r="S34" s="156">
        <f t="shared" si="10"/>
        <v>48</v>
      </c>
      <c r="T34" s="156">
        <f t="shared" si="10"/>
        <v>144</v>
      </c>
      <c r="U34" s="156">
        <f t="shared" si="10"/>
        <v>100</v>
      </c>
    </row>
    <row r="35" spans="1:21" s="5" customFormat="1" ht="15" customHeight="1" x14ac:dyDescent="0.2">
      <c r="A35" s="67" t="s">
        <v>243</v>
      </c>
      <c r="B35" s="67" t="s">
        <v>102</v>
      </c>
      <c r="C35" s="137"/>
      <c r="D35" s="134" t="s">
        <v>333</v>
      </c>
      <c r="E35" s="134" t="s">
        <v>83</v>
      </c>
      <c r="F35" s="136">
        <f t="shared" ref="F35:F47" si="11">G35+H35</f>
        <v>57</v>
      </c>
      <c r="G35" s="136">
        <v>19</v>
      </c>
      <c r="H35" s="153">
        <f t="shared" ref="H35:H47" si="12">SUM(N35:U35)</f>
        <v>38</v>
      </c>
      <c r="I35" s="134">
        <v>38</v>
      </c>
      <c r="J35" s="134" t="s">
        <v>83</v>
      </c>
      <c r="K35" s="134"/>
      <c r="L35" s="134"/>
      <c r="M35" s="134"/>
      <c r="N35" s="134" t="s">
        <v>83</v>
      </c>
      <c r="O35" s="134"/>
      <c r="P35" s="134" t="s">
        <v>83</v>
      </c>
      <c r="Q35" s="134">
        <v>38</v>
      </c>
      <c r="R35" s="134"/>
      <c r="S35" s="137"/>
      <c r="T35" s="137"/>
      <c r="U35" s="137"/>
    </row>
    <row r="36" spans="1:21" s="5" customFormat="1" ht="13.5" customHeight="1" x14ac:dyDescent="0.2">
      <c r="A36" s="67" t="s">
        <v>244</v>
      </c>
      <c r="B36" s="67" t="s">
        <v>103</v>
      </c>
      <c r="C36" s="134"/>
      <c r="D36" s="134">
        <v>4</v>
      </c>
      <c r="E36" s="134">
        <v>3</v>
      </c>
      <c r="F36" s="136">
        <f t="shared" si="11"/>
        <v>105</v>
      </c>
      <c r="G36" s="136">
        <v>35</v>
      </c>
      <c r="H36" s="153">
        <f t="shared" si="12"/>
        <v>70</v>
      </c>
      <c r="I36" s="134">
        <v>70</v>
      </c>
      <c r="J36" s="134" t="s">
        <v>83</v>
      </c>
      <c r="K36" s="137"/>
      <c r="L36" s="137"/>
      <c r="M36" s="137"/>
      <c r="N36" s="134" t="s">
        <v>83</v>
      </c>
      <c r="O36" s="134" t="s">
        <v>83</v>
      </c>
      <c r="P36" s="134">
        <v>32</v>
      </c>
      <c r="Q36" s="134">
        <v>38</v>
      </c>
      <c r="R36" s="134"/>
      <c r="S36" s="134" t="s">
        <v>83</v>
      </c>
      <c r="T36" s="137"/>
      <c r="U36" s="137"/>
    </row>
    <row r="37" spans="1:21" ht="14.25" customHeight="1" x14ac:dyDescent="0.2">
      <c r="A37" s="67" t="s">
        <v>245</v>
      </c>
      <c r="B37" s="67" t="s">
        <v>104</v>
      </c>
      <c r="C37" s="134"/>
      <c r="D37" s="135" t="s">
        <v>303</v>
      </c>
      <c r="E37" s="135" t="s">
        <v>304</v>
      </c>
      <c r="F37" s="136">
        <f t="shared" si="11"/>
        <v>105</v>
      </c>
      <c r="G37" s="136">
        <v>35</v>
      </c>
      <c r="H37" s="153">
        <f t="shared" si="12"/>
        <v>70</v>
      </c>
      <c r="I37" s="134"/>
      <c r="J37" s="134">
        <v>70</v>
      </c>
      <c r="K37" s="134"/>
      <c r="L37" s="134"/>
      <c r="M37" s="134"/>
      <c r="N37" s="134" t="s">
        <v>83</v>
      </c>
      <c r="O37" s="134" t="s">
        <v>83</v>
      </c>
      <c r="P37" s="134">
        <v>32</v>
      </c>
      <c r="Q37" s="134">
        <v>38</v>
      </c>
      <c r="R37" s="134"/>
      <c r="S37" s="134"/>
      <c r="T37" s="134"/>
      <c r="U37" s="134"/>
    </row>
    <row r="38" spans="1:21" ht="13.5" customHeight="1" x14ac:dyDescent="0.2">
      <c r="A38" s="67" t="s">
        <v>246</v>
      </c>
      <c r="B38" s="67" t="s">
        <v>129</v>
      </c>
      <c r="C38" s="134"/>
      <c r="D38" s="134" t="s">
        <v>83</v>
      </c>
      <c r="E38" s="134">
        <v>4</v>
      </c>
      <c r="F38" s="136">
        <f t="shared" si="11"/>
        <v>57</v>
      </c>
      <c r="G38" s="136">
        <v>19</v>
      </c>
      <c r="H38" s="153">
        <f t="shared" si="12"/>
        <v>38</v>
      </c>
      <c r="I38" s="134">
        <v>38</v>
      </c>
      <c r="J38" s="134" t="s">
        <v>83</v>
      </c>
      <c r="K38" s="134"/>
      <c r="L38" s="134"/>
      <c r="M38" s="134"/>
      <c r="N38" s="134"/>
      <c r="O38" s="134"/>
      <c r="P38" s="134"/>
      <c r="Q38" s="134">
        <v>38</v>
      </c>
      <c r="R38" s="134"/>
      <c r="S38" s="134"/>
      <c r="T38" s="134"/>
      <c r="U38" s="134" t="s">
        <v>83</v>
      </c>
    </row>
    <row r="39" spans="1:21" ht="14.25" customHeight="1" x14ac:dyDescent="0.2">
      <c r="A39" s="67" t="s">
        <v>247</v>
      </c>
      <c r="B39" s="67" t="s">
        <v>105</v>
      </c>
      <c r="C39" s="134"/>
      <c r="D39" s="134" t="s">
        <v>331</v>
      </c>
      <c r="E39" s="134"/>
      <c r="F39" s="136">
        <f t="shared" si="11"/>
        <v>96</v>
      </c>
      <c r="G39" s="136">
        <v>32</v>
      </c>
      <c r="H39" s="153">
        <f t="shared" si="12"/>
        <v>64</v>
      </c>
      <c r="I39" s="134">
        <v>64</v>
      </c>
      <c r="J39" s="134" t="s">
        <v>83</v>
      </c>
      <c r="K39" s="134"/>
      <c r="L39" s="134"/>
      <c r="M39" s="134"/>
      <c r="N39" s="134"/>
      <c r="O39" s="134" t="s">
        <v>83</v>
      </c>
      <c r="P39" s="134">
        <v>64</v>
      </c>
      <c r="Q39" s="134"/>
      <c r="R39" s="134"/>
      <c r="S39" s="134"/>
      <c r="T39" s="134"/>
      <c r="U39" s="134"/>
    </row>
    <row r="40" spans="1:21" ht="14.25" customHeight="1" x14ac:dyDescent="0.2">
      <c r="A40" s="67" t="s">
        <v>248</v>
      </c>
      <c r="B40" s="67" t="s">
        <v>106</v>
      </c>
      <c r="C40" s="134" t="s">
        <v>83</v>
      </c>
      <c r="D40" s="134" t="s">
        <v>83</v>
      </c>
      <c r="E40" s="134">
        <v>3.4</v>
      </c>
      <c r="F40" s="136">
        <f t="shared" si="11"/>
        <v>105</v>
      </c>
      <c r="G40" s="136">
        <v>35</v>
      </c>
      <c r="H40" s="153">
        <f t="shared" si="12"/>
        <v>70</v>
      </c>
      <c r="I40" s="134">
        <v>70</v>
      </c>
      <c r="J40" s="134" t="s">
        <v>83</v>
      </c>
      <c r="K40" s="134"/>
      <c r="L40" s="134"/>
      <c r="M40" s="134"/>
      <c r="N40" s="134"/>
      <c r="O40" s="134"/>
      <c r="P40" s="134">
        <v>32</v>
      </c>
      <c r="Q40" s="134">
        <v>38</v>
      </c>
      <c r="R40" s="134"/>
      <c r="S40" s="134"/>
      <c r="T40" s="134"/>
      <c r="U40" s="134"/>
    </row>
    <row r="41" spans="1:21" ht="13.5" customHeight="1" x14ac:dyDescent="0.2">
      <c r="A41" s="67" t="s">
        <v>249</v>
      </c>
      <c r="B41" s="67" t="s">
        <v>107</v>
      </c>
      <c r="C41" s="134">
        <v>4</v>
      </c>
      <c r="D41" s="134"/>
      <c r="E41" s="134"/>
      <c r="F41" s="136">
        <f t="shared" si="11"/>
        <v>57</v>
      </c>
      <c r="G41" s="136">
        <v>19</v>
      </c>
      <c r="H41" s="153">
        <f t="shared" si="12"/>
        <v>38</v>
      </c>
      <c r="I41" s="134">
        <v>38</v>
      </c>
      <c r="J41" s="134" t="s">
        <v>83</v>
      </c>
      <c r="K41" s="134"/>
      <c r="L41" s="134"/>
      <c r="M41" s="134"/>
      <c r="N41" s="134"/>
      <c r="O41" s="134"/>
      <c r="P41" s="134"/>
      <c r="Q41" s="134">
        <v>38</v>
      </c>
      <c r="R41" s="134"/>
      <c r="S41" s="134"/>
      <c r="T41" s="134"/>
      <c r="U41" s="134"/>
    </row>
    <row r="42" spans="1:21" ht="13.5" customHeight="1" x14ac:dyDescent="0.2">
      <c r="A42" s="67" t="s">
        <v>250</v>
      </c>
      <c r="B42" s="67" t="s">
        <v>108</v>
      </c>
      <c r="C42" s="134" t="s">
        <v>83</v>
      </c>
      <c r="D42" s="134" t="s">
        <v>333</v>
      </c>
      <c r="E42" s="134">
        <v>3</v>
      </c>
      <c r="F42" s="136">
        <f t="shared" si="11"/>
        <v>105</v>
      </c>
      <c r="G42" s="136">
        <v>35</v>
      </c>
      <c r="H42" s="153">
        <f t="shared" si="12"/>
        <v>70</v>
      </c>
      <c r="I42" s="134">
        <v>70</v>
      </c>
      <c r="J42" s="134" t="s">
        <v>83</v>
      </c>
      <c r="K42" s="134"/>
      <c r="L42" s="134"/>
      <c r="M42" s="134"/>
      <c r="N42" s="134"/>
      <c r="O42" s="134"/>
      <c r="P42" s="134">
        <v>32</v>
      </c>
      <c r="Q42" s="134">
        <v>38</v>
      </c>
      <c r="R42" s="134" t="s">
        <v>83</v>
      </c>
      <c r="S42" s="134"/>
      <c r="T42" s="134"/>
      <c r="U42" s="134"/>
    </row>
    <row r="43" spans="1:21" ht="13.5" customHeight="1" x14ac:dyDescent="0.2">
      <c r="A43" s="67" t="s">
        <v>251</v>
      </c>
      <c r="B43" s="67" t="s">
        <v>109</v>
      </c>
      <c r="C43" s="134"/>
      <c r="D43" s="134">
        <v>4</v>
      </c>
      <c r="E43" s="134">
        <v>3</v>
      </c>
      <c r="F43" s="136">
        <f t="shared" si="11"/>
        <v>105</v>
      </c>
      <c r="G43" s="136">
        <f>H43*0.5</f>
        <v>35</v>
      </c>
      <c r="H43" s="153">
        <f t="shared" si="12"/>
        <v>70</v>
      </c>
      <c r="I43" s="134">
        <v>20</v>
      </c>
      <c r="J43" s="134">
        <v>50</v>
      </c>
      <c r="K43" s="134"/>
      <c r="L43" s="134"/>
      <c r="M43" s="134"/>
      <c r="N43" s="134"/>
      <c r="O43" s="134"/>
      <c r="P43" s="134">
        <v>32</v>
      </c>
      <c r="Q43" s="134">
        <v>38</v>
      </c>
      <c r="R43" s="134" t="s">
        <v>83</v>
      </c>
      <c r="S43" s="134"/>
      <c r="T43" s="134"/>
      <c r="U43" s="134"/>
    </row>
    <row r="44" spans="1:21" ht="14.25" customHeight="1" x14ac:dyDescent="0.2">
      <c r="A44" s="67" t="s">
        <v>252</v>
      </c>
      <c r="B44" s="67" t="s">
        <v>217</v>
      </c>
      <c r="C44" s="134" t="s">
        <v>83</v>
      </c>
      <c r="D44" s="134">
        <v>5</v>
      </c>
      <c r="E44" s="134" t="s">
        <v>83</v>
      </c>
      <c r="F44" s="136">
        <f t="shared" si="11"/>
        <v>102</v>
      </c>
      <c r="G44" s="136">
        <v>34</v>
      </c>
      <c r="H44" s="153">
        <f t="shared" si="12"/>
        <v>68</v>
      </c>
      <c r="I44" s="134">
        <v>68</v>
      </c>
      <c r="J44" s="134" t="s">
        <v>83</v>
      </c>
      <c r="K44" s="134"/>
      <c r="L44" s="134"/>
      <c r="M44" s="134"/>
      <c r="N44" s="134"/>
      <c r="O44" s="134" t="s">
        <v>83</v>
      </c>
      <c r="P44" s="134" t="s">
        <v>83</v>
      </c>
      <c r="Q44" s="134" t="s">
        <v>83</v>
      </c>
      <c r="R44" s="134">
        <v>68</v>
      </c>
      <c r="S44" s="134"/>
      <c r="T44" s="134"/>
      <c r="U44" s="134"/>
    </row>
    <row r="45" spans="1:21" ht="14.25" customHeight="1" x14ac:dyDescent="0.2">
      <c r="A45" s="67" t="s">
        <v>253</v>
      </c>
      <c r="B45" s="68" t="s">
        <v>218</v>
      </c>
      <c r="C45" s="133" t="s">
        <v>83</v>
      </c>
      <c r="D45" s="133">
        <v>5</v>
      </c>
      <c r="E45" s="133">
        <v>3.4</v>
      </c>
      <c r="F45" s="136">
        <f t="shared" si="11"/>
        <v>207</v>
      </c>
      <c r="G45" s="136">
        <v>69</v>
      </c>
      <c r="H45" s="153">
        <f t="shared" si="12"/>
        <v>138</v>
      </c>
      <c r="I45" s="134">
        <v>58</v>
      </c>
      <c r="J45" s="134">
        <v>80</v>
      </c>
      <c r="K45" s="134"/>
      <c r="L45" s="134"/>
      <c r="M45" s="134"/>
      <c r="N45" s="134"/>
      <c r="O45" s="134"/>
      <c r="P45" s="134">
        <v>32</v>
      </c>
      <c r="Q45" s="134">
        <v>38</v>
      </c>
      <c r="R45" s="134">
        <v>68</v>
      </c>
      <c r="S45" s="134" t="s">
        <v>83</v>
      </c>
      <c r="T45" s="134"/>
      <c r="U45" s="134"/>
    </row>
    <row r="46" spans="1:21" ht="14.25" customHeight="1" x14ac:dyDescent="0.2">
      <c r="A46" s="67" t="s">
        <v>254</v>
      </c>
      <c r="B46" s="68" t="s">
        <v>219</v>
      </c>
      <c r="C46" s="133">
        <v>7</v>
      </c>
      <c r="D46" s="133" t="s">
        <v>335</v>
      </c>
      <c r="E46" s="133" t="s">
        <v>83</v>
      </c>
      <c r="F46" s="136">
        <f t="shared" si="11"/>
        <v>231</v>
      </c>
      <c r="G46" s="136">
        <v>77</v>
      </c>
      <c r="H46" s="153">
        <f t="shared" si="12"/>
        <v>154</v>
      </c>
      <c r="I46" s="134">
        <v>54</v>
      </c>
      <c r="J46" s="134">
        <v>100</v>
      </c>
      <c r="K46" s="134"/>
      <c r="L46" s="134"/>
      <c r="M46" s="134"/>
      <c r="N46" s="134"/>
      <c r="O46" s="134"/>
      <c r="P46" s="134"/>
      <c r="Q46" s="134"/>
      <c r="R46" s="134">
        <v>34</v>
      </c>
      <c r="S46" s="134">
        <v>48</v>
      </c>
      <c r="T46" s="134">
        <v>72</v>
      </c>
      <c r="U46" s="134"/>
    </row>
    <row r="47" spans="1:21" ht="14.25" customHeight="1" x14ac:dyDescent="0.2">
      <c r="A47" s="67" t="s">
        <v>255</v>
      </c>
      <c r="B47" s="67" t="s">
        <v>220</v>
      </c>
      <c r="C47" s="134">
        <v>8</v>
      </c>
      <c r="D47" s="134">
        <v>7</v>
      </c>
      <c r="E47" s="134" t="s">
        <v>83</v>
      </c>
      <c r="F47" s="136">
        <f t="shared" si="11"/>
        <v>258</v>
      </c>
      <c r="G47" s="136">
        <v>86</v>
      </c>
      <c r="H47" s="153">
        <f t="shared" si="12"/>
        <v>172</v>
      </c>
      <c r="I47" s="134">
        <v>60</v>
      </c>
      <c r="J47" s="134">
        <v>112</v>
      </c>
      <c r="K47" s="134"/>
      <c r="L47" s="134"/>
      <c r="M47" s="134"/>
      <c r="N47" s="134"/>
      <c r="O47" s="134"/>
      <c r="P47" s="134"/>
      <c r="Q47" s="134"/>
      <c r="R47" s="134"/>
      <c r="S47" s="134"/>
      <c r="T47" s="134">
        <v>72</v>
      </c>
      <c r="U47" s="134">
        <v>100</v>
      </c>
    </row>
    <row r="48" spans="1:21" s="37" customFormat="1" ht="15" customHeight="1" x14ac:dyDescent="0.2">
      <c r="A48" s="162" t="s">
        <v>110</v>
      </c>
      <c r="B48" s="162" t="s">
        <v>111</v>
      </c>
      <c r="C48" s="163">
        <v>1</v>
      </c>
      <c r="D48" s="163">
        <f>D49+D53+D58+D64</f>
        <v>11</v>
      </c>
      <c r="E48" s="163">
        <f t="shared" ref="E48:J48" si="13">E49+E53+E58+E64</f>
        <v>5</v>
      </c>
      <c r="F48" s="163">
        <f t="shared" si="13"/>
        <v>1758</v>
      </c>
      <c r="G48" s="163">
        <f t="shared" si="13"/>
        <v>558</v>
      </c>
      <c r="H48" s="156">
        <f t="shared" si="13"/>
        <v>1200</v>
      </c>
      <c r="I48" s="163">
        <f t="shared" si="13"/>
        <v>406</v>
      </c>
      <c r="J48" s="163">
        <f t="shared" si="13"/>
        <v>790</v>
      </c>
      <c r="K48" s="156">
        <f>SUM(K49+K53+K64)</f>
        <v>60</v>
      </c>
      <c r="L48" s="163">
        <f>L49+L53+L58+L64+L68</f>
        <v>396</v>
      </c>
      <c r="M48" s="163">
        <f>M49+M53+M58+M64+M68</f>
        <v>396</v>
      </c>
      <c r="N48" s="163">
        <f t="shared" ref="N48:U48" si="14">N49+N53+N58+N64</f>
        <v>0</v>
      </c>
      <c r="O48" s="163">
        <f t="shared" si="14"/>
        <v>0</v>
      </c>
      <c r="P48" s="163">
        <f t="shared" si="14"/>
        <v>32</v>
      </c>
      <c r="Q48" s="163">
        <f>Q49+Q53+Q58+Q64</f>
        <v>114</v>
      </c>
      <c r="R48" s="163">
        <f t="shared" si="14"/>
        <v>306</v>
      </c>
      <c r="S48" s="163">
        <f t="shared" si="14"/>
        <v>288</v>
      </c>
      <c r="T48" s="163">
        <f t="shared" si="14"/>
        <v>240</v>
      </c>
      <c r="U48" s="163">
        <f t="shared" si="14"/>
        <v>220</v>
      </c>
    </row>
    <row r="49" spans="1:21" ht="14.25" customHeight="1" x14ac:dyDescent="0.2">
      <c r="A49" s="159" t="s">
        <v>112</v>
      </c>
      <c r="B49" s="164" t="s">
        <v>113</v>
      </c>
      <c r="C49" s="154" t="s">
        <v>305</v>
      </c>
      <c r="D49" s="154">
        <v>1</v>
      </c>
      <c r="E49" s="154">
        <v>3</v>
      </c>
      <c r="F49" s="155">
        <f t="shared" ref="F49:K49" si="15">F50</f>
        <v>414</v>
      </c>
      <c r="G49" s="155">
        <f t="shared" si="15"/>
        <v>132</v>
      </c>
      <c r="H49" s="154">
        <f t="shared" si="15"/>
        <v>282</v>
      </c>
      <c r="I49" s="154">
        <f t="shared" si="15"/>
        <v>82</v>
      </c>
      <c r="J49" s="154">
        <f t="shared" si="15"/>
        <v>200</v>
      </c>
      <c r="K49" s="154">
        <f t="shared" si="15"/>
        <v>20</v>
      </c>
      <c r="L49" s="154">
        <f>L51</f>
        <v>144</v>
      </c>
      <c r="M49" s="154">
        <f>M52</f>
        <v>72</v>
      </c>
      <c r="N49" s="154"/>
      <c r="O49" s="154"/>
      <c r="P49" s="154">
        <f t="shared" ref="P49:U49" si="16">P50</f>
        <v>32</v>
      </c>
      <c r="Q49" s="154">
        <f t="shared" si="16"/>
        <v>76</v>
      </c>
      <c r="R49" s="154">
        <f t="shared" si="16"/>
        <v>102</v>
      </c>
      <c r="S49" s="154">
        <f t="shared" si="16"/>
        <v>72</v>
      </c>
      <c r="T49" s="154">
        <f t="shared" si="16"/>
        <v>0</v>
      </c>
      <c r="U49" s="154">
        <f t="shared" si="16"/>
        <v>0</v>
      </c>
    </row>
    <row r="50" spans="1:21" ht="16.5" customHeight="1" x14ac:dyDescent="0.2">
      <c r="A50" s="67" t="s">
        <v>256</v>
      </c>
      <c r="B50" s="68" t="s">
        <v>257</v>
      </c>
      <c r="C50" s="134" t="s">
        <v>83</v>
      </c>
      <c r="D50" s="134">
        <v>6</v>
      </c>
      <c r="E50" s="134" t="s">
        <v>326</v>
      </c>
      <c r="F50" s="136">
        <f>G50+H50</f>
        <v>414</v>
      </c>
      <c r="G50" s="136">
        <v>132</v>
      </c>
      <c r="H50" s="153">
        <f>SUM(N50:U50)</f>
        <v>282</v>
      </c>
      <c r="I50" s="134">
        <v>82</v>
      </c>
      <c r="J50" s="134">
        <v>200</v>
      </c>
      <c r="K50" s="166">
        <v>20</v>
      </c>
      <c r="L50" s="134"/>
      <c r="M50" s="134"/>
      <c r="N50" s="134"/>
      <c r="O50" s="134"/>
      <c r="P50" s="134">
        <v>32</v>
      </c>
      <c r="Q50" s="134">
        <v>76</v>
      </c>
      <c r="R50" s="134">
        <v>102</v>
      </c>
      <c r="S50" s="134">
        <v>72</v>
      </c>
      <c r="T50" s="134"/>
      <c r="U50" s="134"/>
    </row>
    <row r="51" spans="1:21" ht="14.25" customHeight="1" x14ac:dyDescent="0.2">
      <c r="A51" s="67" t="s">
        <v>114</v>
      </c>
      <c r="B51" s="68" t="s">
        <v>42</v>
      </c>
      <c r="C51" s="134"/>
      <c r="D51" s="133" t="s">
        <v>322</v>
      </c>
      <c r="E51" s="133"/>
      <c r="F51" s="136"/>
      <c r="G51" s="134"/>
      <c r="H51" s="157"/>
      <c r="I51" s="134"/>
      <c r="J51" s="134"/>
      <c r="K51" s="134"/>
      <c r="L51" s="134">
        <v>144</v>
      </c>
      <c r="M51" s="134"/>
      <c r="N51" s="134"/>
      <c r="O51" s="134"/>
      <c r="P51" s="134"/>
      <c r="Q51" s="134" t="s">
        <v>223</v>
      </c>
      <c r="R51" s="134"/>
      <c r="S51" s="134" t="s">
        <v>316</v>
      </c>
      <c r="T51" s="134"/>
      <c r="U51" s="134"/>
    </row>
    <row r="52" spans="1:21" ht="15.75" customHeight="1" x14ac:dyDescent="0.2">
      <c r="A52" s="67" t="s">
        <v>115</v>
      </c>
      <c r="B52" s="67" t="s">
        <v>54</v>
      </c>
      <c r="C52" s="134"/>
      <c r="D52" s="133" t="s">
        <v>310</v>
      </c>
      <c r="E52" s="133"/>
      <c r="F52" s="136"/>
      <c r="G52" s="134"/>
      <c r="H52" s="157"/>
      <c r="I52" s="134"/>
      <c r="J52" s="134" t="s">
        <v>314</v>
      </c>
      <c r="K52" s="134"/>
      <c r="L52" s="134"/>
      <c r="M52" s="134">
        <v>72</v>
      </c>
      <c r="N52" s="134"/>
      <c r="O52" s="134"/>
      <c r="P52" s="134"/>
      <c r="Q52" s="134"/>
      <c r="R52" s="134"/>
      <c r="S52" s="134" t="s">
        <v>316</v>
      </c>
      <c r="T52" s="134" t="s">
        <v>83</v>
      </c>
      <c r="U52" s="134"/>
    </row>
    <row r="53" spans="1:21" ht="26.25" customHeight="1" x14ac:dyDescent="0.2">
      <c r="A53" s="159" t="s">
        <v>116</v>
      </c>
      <c r="B53" s="160" t="s">
        <v>309</v>
      </c>
      <c r="C53" s="154" t="s">
        <v>305</v>
      </c>
      <c r="D53" s="154">
        <v>4</v>
      </c>
      <c r="E53" s="154">
        <v>1</v>
      </c>
      <c r="F53" s="158">
        <f>F54+F55</f>
        <v>732</v>
      </c>
      <c r="G53" s="158">
        <f>G54+G55</f>
        <v>222</v>
      </c>
      <c r="H53" s="158">
        <f>H54+H55</f>
        <v>510</v>
      </c>
      <c r="I53" s="158">
        <f>I54+I55</f>
        <v>116</v>
      </c>
      <c r="J53" s="158">
        <f>J54+J55</f>
        <v>390</v>
      </c>
      <c r="K53" s="158">
        <f>K55</f>
        <v>20</v>
      </c>
      <c r="L53" s="158">
        <f>L56</f>
        <v>72</v>
      </c>
      <c r="M53" s="158">
        <f>M57</f>
        <v>216</v>
      </c>
      <c r="N53" s="158">
        <f t="shared" ref="N53:U53" si="17">N54+N55</f>
        <v>0</v>
      </c>
      <c r="O53" s="158">
        <f t="shared" si="17"/>
        <v>0</v>
      </c>
      <c r="P53" s="158">
        <f t="shared" si="17"/>
        <v>0</v>
      </c>
      <c r="Q53" s="158">
        <f>SUM(Q54:Q55)</f>
        <v>0</v>
      </c>
      <c r="R53" s="158">
        <f t="shared" si="17"/>
        <v>170</v>
      </c>
      <c r="S53" s="158">
        <f t="shared" si="17"/>
        <v>168</v>
      </c>
      <c r="T53" s="158">
        <f t="shared" si="17"/>
        <v>72</v>
      </c>
      <c r="U53" s="158">
        <f t="shared" si="17"/>
        <v>100</v>
      </c>
    </row>
    <row r="54" spans="1:21" s="5" customFormat="1" ht="14.25" customHeight="1" x14ac:dyDescent="0.2">
      <c r="A54" s="67" t="s">
        <v>258</v>
      </c>
      <c r="B54" s="67" t="s">
        <v>125</v>
      </c>
      <c r="C54" s="134" t="s">
        <v>83</v>
      </c>
      <c r="D54" s="134" t="s">
        <v>336</v>
      </c>
      <c r="E54" s="134">
        <v>5</v>
      </c>
      <c r="F54" s="134">
        <f>G54+H54</f>
        <v>436</v>
      </c>
      <c r="G54" s="134">
        <v>124</v>
      </c>
      <c r="H54" s="153">
        <f>SUM(N54:U54)</f>
        <v>312</v>
      </c>
      <c r="I54" s="134">
        <v>58</v>
      </c>
      <c r="J54" s="134">
        <v>250</v>
      </c>
      <c r="K54" s="138"/>
      <c r="L54" s="139"/>
      <c r="M54" s="139"/>
      <c r="N54" s="137"/>
      <c r="O54" s="137"/>
      <c r="P54" s="134"/>
      <c r="Q54" s="134" t="s">
        <v>83</v>
      </c>
      <c r="R54" s="134">
        <v>68</v>
      </c>
      <c r="S54" s="134">
        <v>72</v>
      </c>
      <c r="T54" s="134">
        <v>72</v>
      </c>
      <c r="U54" s="134">
        <v>100</v>
      </c>
    </row>
    <row r="55" spans="1:21" s="5" customFormat="1" ht="14.25" customHeight="1" x14ac:dyDescent="0.2">
      <c r="A55" s="67" t="s">
        <v>259</v>
      </c>
      <c r="B55" s="68" t="s">
        <v>126</v>
      </c>
      <c r="C55" s="133">
        <v>6</v>
      </c>
      <c r="D55" s="133" t="s">
        <v>332</v>
      </c>
      <c r="E55" s="133" t="s">
        <v>83</v>
      </c>
      <c r="F55" s="134">
        <f>G55+H55</f>
        <v>296</v>
      </c>
      <c r="G55" s="134">
        <v>98</v>
      </c>
      <c r="H55" s="153">
        <f>SUM(N55:U55)</f>
        <v>198</v>
      </c>
      <c r="I55" s="134">
        <v>58</v>
      </c>
      <c r="J55" s="134">
        <v>140</v>
      </c>
      <c r="K55" s="166">
        <v>20</v>
      </c>
      <c r="L55" s="139"/>
      <c r="M55" s="139"/>
      <c r="N55" s="137"/>
      <c r="O55" s="137"/>
      <c r="P55" s="137"/>
      <c r="Q55" s="134"/>
      <c r="R55" s="134">
        <v>102</v>
      </c>
      <c r="S55" s="134">
        <v>96</v>
      </c>
      <c r="T55" s="134"/>
      <c r="U55" s="137"/>
    </row>
    <row r="56" spans="1:21" s="5" customFormat="1" ht="14.25" customHeight="1" x14ac:dyDescent="0.2">
      <c r="A56" s="67" t="s">
        <v>117</v>
      </c>
      <c r="B56" s="68" t="s">
        <v>42</v>
      </c>
      <c r="C56" s="140"/>
      <c r="D56" s="133" t="s">
        <v>310</v>
      </c>
      <c r="E56" s="133"/>
      <c r="F56" s="137"/>
      <c r="G56" s="137"/>
      <c r="H56" s="154"/>
      <c r="I56" s="137"/>
      <c r="J56" s="137"/>
      <c r="K56" s="137"/>
      <c r="L56" s="134">
        <v>72</v>
      </c>
      <c r="M56" s="134"/>
      <c r="N56" s="134"/>
      <c r="O56" s="134"/>
      <c r="P56" s="137"/>
      <c r="Q56" s="134" t="s">
        <v>83</v>
      </c>
      <c r="R56" s="134" t="s">
        <v>83</v>
      </c>
      <c r="S56" s="134" t="s">
        <v>316</v>
      </c>
      <c r="T56" s="137"/>
      <c r="U56" s="137"/>
    </row>
    <row r="57" spans="1:21" s="5" customFormat="1" ht="13.5" customHeight="1" x14ac:dyDescent="0.2">
      <c r="A57" s="67" t="s">
        <v>118</v>
      </c>
      <c r="B57" s="67" t="s">
        <v>261</v>
      </c>
      <c r="C57" s="140"/>
      <c r="D57" s="133" t="s">
        <v>318</v>
      </c>
      <c r="E57" s="133"/>
      <c r="F57" s="137"/>
      <c r="G57" s="137"/>
      <c r="H57" s="154"/>
      <c r="I57" s="137"/>
      <c r="J57" s="137"/>
      <c r="K57" s="137"/>
      <c r="L57" s="134"/>
      <c r="M57" s="134">
        <v>216</v>
      </c>
      <c r="N57" s="134" t="s">
        <v>83</v>
      </c>
      <c r="O57" s="134"/>
      <c r="P57" s="137"/>
      <c r="Q57" s="137"/>
      <c r="R57" s="137"/>
      <c r="S57" s="134" t="s">
        <v>317</v>
      </c>
      <c r="T57" s="134" t="s">
        <v>83</v>
      </c>
      <c r="U57" s="134" t="s">
        <v>269</v>
      </c>
    </row>
    <row r="58" spans="1:21" ht="17.25" customHeight="1" x14ac:dyDescent="0.2">
      <c r="A58" s="159" t="s">
        <v>119</v>
      </c>
      <c r="B58" s="160" t="s">
        <v>260</v>
      </c>
      <c r="C58" s="154" t="s">
        <v>305</v>
      </c>
      <c r="D58" s="161">
        <v>4</v>
      </c>
      <c r="E58" s="161">
        <v>1</v>
      </c>
      <c r="F58" s="155">
        <f>SUM(F59:F61)</f>
        <v>408</v>
      </c>
      <c r="G58" s="155">
        <f>SUM(G59:G61)</f>
        <v>136</v>
      </c>
      <c r="H58" s="155">
        <f>SUM(H59:H61)</f>
        <v>272</v>
      </c>
      <c r="I58" s="155">
        <f>SUM(I59:I61)</f>
        <v>172</v>
      </c>
      <c r="J58" s="155">
        <f>SUM(J59:J61)</f>
        <v>100</v>
      </c>
      <c r="K58" s="155" t="s">
        <v>83</v>
      </c>
      <c r="L58" s="154">
        <f>SUM(L59:L63)</f>
        <v>72</v>
      </c>
      <c r="M58" s="154">
        <f>M63</f>
        <v>36</v>
      </c>
      <c r="N58" s="154">
        <f t="shared" ref="N58:U58" si="18">SUM(N59:N61)</f>
        <v>0</v>
      </c>
      <c r="O58" s="154">
        <f t="shared" si="18"/>
        <v>0</v>
      </c>
      <c r="P58" s="154">
        <f t="shared" si="18"/>
        <v>0</v>
      </c>
      <c r="Q58" s="154">
        <f t="shared" si="18"/>
        <v>38</v>
      </c>
      <c r="R58" s="154">
        <f t="shared" si="18"/>
        <v>34</v>
      </c>
      <c r="S58" s="154">
        <f t="shared" si="18"/>
        <v>48</v>
      </c>
      <c r="T58" s="154">
        <f t="shared" si="18"/>
        <v>72</v>
      </c>
      <c r="U58" s="154">
        <f t="shared" si="18"/>
        <v>80</v>
      </c>
    </row>
    <row r="59" spans="1:21" ht="15" customHeight="1" x14ac:dyDescent="0.2">
      <c r="A59" s="67" t="s">
        <v>262</v>
      </c>
      <c r="B59" s="68" t="s">
        <v>120</v>
      </c>
      <c r="C59" s="133"/>
      <c r="D59" s="133">
        <v>4</v>
      </c>
      <c r="E59" s="133" t="s">
        <v>83</v>
      </c>
      <c r="F59" s="136">
        <f>G59+H59</f>
        <v>57</v>
      </c>
      <c r="G59" s="136">
        <v>19</v>
      </c>
      <c r="H59" s="153">
        <f>SUM(N59:U59)</f>
        <v>38</v>
      </c>
      <c r="I59" s="136">
        <v>38</v>
      </c>
      <c r="J59" s="136" t="s">
        <v>83</v>
      </c>
      <c r="K59" s="136"/>
      <c r="L59" s="134"/>
      <c r="M59" s="134"/>
      <c r="N59" s="134"/>
      <c r="O59" s="134"/>
      <c r="P59" s="134" t="s">
        <v>83</v>
      </c>
      <c r="Q59" s="134">
        <v>38</v>
      </c>
      <c r="R59" s="134"/>
      <c r="S59" s="134"/>
      <c r="T59" s="134"/>
      <c r="U59" s="134"/>
    </row>
    <row r="60" spans="1:21" ht="15" customHeight="1" x14ac:dyDescent="0.2">
      <c r="A60" s="67" t="s">
        <v>263</v>
      </c>
      <c r="B60" s="68" t="s">
        <v>130</v>
      </c>
      <c r="C60" s="133"/>
      <c r="D60" s="133">
        <v>6</v>
      </c>
      <c r="E60" s="133">
        <v>5</v>
      </c>
      <c r="F60" s="136">
        <f t="shared" ref="F60:F61" si="19">G60+H60</f>
        <v>123</v>
      </c>
      <c r="G60" s="136">
        <v>41</v>
      </c>
      <c r="H60" s="153">
        <f>SUM(N60:U60)</f>
        <v>82</v>
      </c>
      <c r="I60" s="136">
        <v>82</v>
      </c>
      <c r="J60" s="136" t="s">
        <v>83</v>
      </c>
      <c r="K60" s="136"/>
      <c r="L60" s="134"/>
      <c r="M60" s="134"/>
      <c r="N60" s="134"/>
      <c r="O60" s="134"/>
      <c r="P60" s="134"/>
      <c r="Q60" s="134"/>
      <c r="R60" s="134">
        <v>34</v>
      </c>
      <c r="S60" s="134">
        <v>48</v>
      </c>
      <c r="T60" s="134"/>
      <c r="U60" s="134"/>
    </row>
    <row r="61" spans="1:21" s="5" customFormat="1" ht="15.75" customHeight="1" x14ac:dyDescent="0.2">
      <c r="A61" s="67" t="s">
        <v>264</v>
      </c>
      <c r="B61" s="68" t="s">
        <v>121</v>
      </c>
      <c r="C61" s="133" t="s">
        <v>83</v>
      </c>
      <c r="D61" s="133">
        <v>7.8</v>
      </c>
      <c r="E61" s="133" t="s">
        <v>314</v>
      </c>
      <c r="F61" s="136">
        <f t="shared" si="19"/>
        <v>228</v>
      </c>
      <c r="G61" s="136">
        <v>76</v>
      </c>
      <c r="H61" s="153">
        <f>SUM(N61:U61)</f>
        <v>152</v>
      </c>
      <c r="I61" s="136">
        <v>52</v>
      </c>
      <c r="J61" s="136">
        <v>100</v>
      </c>
      <c r="K61" s="142" t="s">
        <v>83</v>
      </c>
      <c r="L61" s="134"/>
      <c r="M61" s="134"/>
      <c r="N61" s="134"/>
      <c r="O61" s="134"/>
      <c r="P61" s="134"/>
      <c r="Q61" s="134"/>
      <c r="R61" s="134"/>
      <c r="S61" s="134"/>
      <c r="T61" s="134">
        <v>72</v>
      </c>
      <c r="U61" s="134">
        <v>80</v>
      </c>
    </row>
    <row r="62" spans="1:21" s="5" customFormat="1" ht="15" customHeight="1" x14ac:dyDescent="0.2">
      <c r="A62" s="67" t="s">
        <v>205</v>
      </c>
      <c r="B62" s="68" t="s">
        <v>42</v>
      </c>
      <c r="C62" s="140"/>
      <c r="D62" s="133" t="s">
        <v>308</v>
      </c>
      <c r="E62" s="133"/>
      <c r="F62" s="141"/>
      <c r="G62" s="141"/>
      <c r="H62" s="155"/>
      <c r="I62" s="141"/>
      <c r="J62" s="141"/>
      <c r="K62" s="141"/>
      <c r="L62" s="134">
        <v>72</v>
      </c>
      <c r="M62" s="134"/>
      <c r="N62" s="134"/>
      <c r="O62" s="134"/>
      <c r="P62" s="137"/>
      <c r="Q62" s="134" t="s">
        <v>83</v>
      </c>
      <c r="R62" s="137"/>
      <c r="S62" s="137"/>
      <c r="T62" s="134" t="s">
        <v>316</v>
      </c>
      <c r="U62" s="137"/>
    </row>
    <row r="63" spans="1:21" s="5" customFormat="1" ht="14.25" customHeight="1" x14ac:dyDescent="0.2">
      <c r="A63" s="67" t="s">
        <v>122</v>
      </c>
      <c r="B63" s="67" t="s">
        <v>261</v>
      </c>
      <c r="C63" s="140"/>
      <c r="D63" s="133" t="s">
        <v>306</v>
      </c>
      <c r="E63" s="133"/>
      <c r="F63" s="141"/>
      <c r="G63" s="141"/>
      <c r="H63" s="155"/>
      <c r="I63" s="141"/>
      <c r="J63" s="141"/>
      <c r="K63" s="141"/>
      <c r="L63" s="134"/>
      <c r="M63" s="134">
        <v>36</v>
      </c>
      <c r="N63" s="134"/>
      <c r="O63" s="134"/>
      <c r="P63" s="137"/>
      <c r="Q63" s="137"/>
      <c r="R63" s="137"/>
      <c r="S63" s="137"/>
      <c r="T63" s="134"/>
      <c r="U63" s="134" t="s">
        <v>269</v>
      </c>
    </row>
    <row r="64" spans="1:21" s="5" customFormat="1" ht="27" customHeight="1" x14ac:dyDescent="0.2">
      <c r="A64" s="159" t="s">
        <v>123</v>
      </c>
      <c r="B64" s="160" t="s">
        <v>132</v>
      </c>
      <c r="C64" s="154" t="s">
        <v>305</v>
      </c>
      <c r="D64" s="161">
        <v>2</v>
      </c>
      <c r="E64" s="161">
        <v>0</v>
      </c>
      <c r="F64" s="155">
        <f t="shared" ref="F64:K64" si="20">F65</f>
        <v>204</v>
      </c>
      <c r="G64" s="155">
        <f>G65</f>
        <v>68</v>
      </c>
      <c r="H64" s="155">
        <f t="shared" si="20"/>
        <v>136</v>
      </c>
      <c r="I64" s="155">
        <f t="shared" si="20"/>
        <v>36</v>
      </c>
      <c r="J64" s="155">
        <f t="shared" si="20"/>
        <v>100</v>
      </c>
      <c r="K64" s="155">
        <f t="shared" si="20"/>
        <v>20</v>
      </c>
      <c r="L64" s="154">
        <f>SUM(L65:L67)</f>
        <v>72</v>
      </c>
      <c r="M64" s="154">
        <f>M67</f>
        <v>36</v>
      </c>
      <c r="N64" s="154">
        <f t="shared" ref="N64:T64" si="21">N65</f>
        <v>0</v>
      </c>
      <c r="O64" s="154">
        <f t="shared" si="21"/>
        <v>0</v>
      </c>
      <c r="P64" s="154">
        <f t="shared" si="21"/>
        <v>0</v>
      </c>
      <c r="Q64" s="154">
        <f t="shared" si="21"/>
        <v>0</v>
      </c>
      <c r="R64" s="154">
        <f t="shared" si="21"/>
        <v>0</v>
      </c>
      <c r="S64" s="154">
        <f t="shared" si="21"/>
        <v>0</v>
      </c>
      <c r="T64" s="154">
        <f t="shared" si="21"/>
        <v>96</v>
      </c>
      <c r="U64" s="154">
        <f t="shared" ref="U64" si="22">U65</f>
        <v>40</v>
      </c>
    </row>
    <row r="65" spans="1:27" s="5" customFormat="1" ht="15" customHeight="1" x14ac:dyDescent="0.2">
      <c r="A65" s="67" t="s">
        <v>265</v>
      </c>
      <c r="B65" s="100" t="s">
        <v>133</v>
      </c>
      <c r="C65" s="133" t="s">
        <v>83</v>
      </c>
      <c r="D65" s="133" t="s">
        <v>337</v>
      </c>
      <c r="E65" s="133" t="s">
        <v>83</v>
      </c>
      <c r="F65" s="136">
        <f>G65+H65</f>
        <v>204</v>
      </c>
      <c r="G65" s="136">
        <v>68</v>
      </c>
      <c r="H65" s="153">
        <f>SUM(N65:U65)</f>
        <v>136</v>
      </c>
      <c r="I65" s="136">
        <v>36</v>
      </c>
      <c r="J65" s="136">
        <v>100</v>
      </c>
      <c r="K65" s="167">
        <v>20</v>
      </c>
      <c r="L65" s="134"/>
      <c r="M65" s="134"/>
      <c r="N65" s="134"/>
      <c r="O65" s="134"/>
      <c r="P65" s="134"/>
      <c r="Q65" s="134"/>
      <c r="R65" s="134"/>
      <c r="S65" s="134"/>
      <c r="T65" s="134">
        <v>96</v>
      </c>
      <c r="U65" s="134">
        <v>40</v>
      </c>
    </row>
    <row r="66" spans="1:27" s="5" customFormat="1" ht="15" customHeight="1" x14ac:dyDescent="0.2">
      <c r="A66" s="67" t="s">
        <v>282</v>
      </c>
      <c r="B66" s="68" t="s">
        <v>42</v>
      </c>
      <c r="C66" s="133"/>
      <c r="D66" s="133" t="s">
        <v>308</v>
      </c>
      <c r="E66" s="133"/>
      <c r="F66" s="136"/>
      <c r="G66" s="136"/>
      <c r="H66" s="153"/>
      <c r="I66" s="136"/>
      <c r="J66" s="136"/>
      <c r="K66" s="142"/>
      <c r="L66" s="134">
        <v>72</v>
      </c>
      <c r="M66" s="134"/>
      <c r="N66" s="134"/>
      <c r="O66" s="134"/>
      <c r="P66" s="134"/>
      <c r="Q66" s="134" t="s">
        <v>83</v>
      </c>
      <c r="R66" s="134"/>
      <c r="S66" s="134"/>
      <c r="T66" s="134" t="s">
        <v>316</v>
      </c>
      <c r="U66" s="134"/>
    </row>
    <row r="67" spans="1:27" s="5" customFormat="1" ht="15" customHeight="1" x14ac:dyDescent="0.2">
      <c r="A67" s="67" t="s">
        <v>134</v>
      </c>
      <c r="B67" s="67" t="s">
        <v>261</v>
      </c>
      <c r="C67" s="140"/>
      <c r="D67" s="133" t="s">
        <v>306</v>
      </c>
      <c r="E67" s="133"/>
      <c r="F67" s="137"/>
      <c r="G67" s="137"/>
      <c r="H67" s="154"/>
      <c r="I67" s="137"/>
      <c r="J67" s="137" t="s">
        <v>314</v>
      </c>
      <c r="K67" s="137"/>
      <c r="L67" s="134"/>
      <c r="M67" s="134">
        <v>36</v>
      </c>
      <c r="N67" s="134"/>
      <c r="O67" s="134"/>
      <c r="P67" s="137"/>
      <c r="Q67" s="137"/>
      <c r="R67" s="137"/>
      <c r="S67" s="137"/>
      <c r="T67" s="134"/>
      <c r="U67" s="134" t="s">
        <v>269</v>
      </c>
    </row>
    <row r="68" spans="1:27" ht="24.75" customHeight="1" x14ac:dyDescent="0.2">
      <c r="A68" s="159" t="s">
        <v>131</v>
      </c>
      <c r="B68" s="160" t="s">
        <v>124</v>
      </c>
      <c r="C68" s="154" t="s">
        <v>305</v>
      </c>
      <c r="D68" s="161">
        <v>0</v>
      </c>
      <c r="E68" s="161"/>
      <c r="F68" s="154"/>
      <c r="G68" s="154"/>
      <c r="H68" s="154"/>
      <c r="I68" s="154"/>
      <c r="J68" s="154"/>
      <c r="K68" s="154"/>
      <c r="L68" s="154">
        <f>L69</f>
        <v>36</v>
      </c>
      <c r="M68" s="154">
        <f>M70</f>
        <v>36</v>
      </c>
      <c r="N68" s="154"/>
      <c r="O68" s="154"/>
      <c r="P68" s="154"/>
      <c r="Q68" s="154"/>
      <c r="R68" s="154"/>
      <c r="S68" s="154"/>
      <c r="T68" s="154"/>
      <c r="U68" s="154"/>
    </row>
    <row r="69" spans="1:27" ht="14.25" customHeight="1" x14ac:dyDescent="0.2">
      <c r="A69" s="67" t="s">
        <v>226</v>
      </c>
      <c r="B69" s="68" t="s">
        <v>42</v>
      </c>
      <c r="C69" s="98"/>
      <c r="D69" s="98" t="s">
        <v>307</v>
      </c>
      <c r="E69" s="98" t="s">
        <v>83</v>
      </c>
      <c r="F69" s="99"/>
      <c r="G69" s="99"/>
      <c r="H69" s="99"/>
      <c r="I69" s="99"/>
      <c r="J69" s="99"/>
      <c r="K69" s="99"/>
      <c r="L69" s="99">
        <v>36</v>
      </c>
      <c r="M69" s="99"/>
      <c r="N69" s="99"/>
      <c r="O69" s="99"/>
      <c r="P69" s="99"/>
      <c r="Q69" s="99" t="s">
        <v>269</v>
      </c>
      <c r="R69" s="99" t="s">
        <v>83</v>
      </c>
      <c r="S69" s="99"/>
      <c r="T69" s="99"/>
      <c r="U69" s="99"/>
    </row>
    <row r="70" spans="1:27" ht="15" customHeight="1" x14ac:dyDescent="0.2">
      <c r="A70" s="67" t="s">
        <v>227</v>
      </c>
      <c r="B70" s="68" t="s">
        <v>54</v>
      </c>
      <c r="C70" s="98"/>
      <c r="D70" s="98" t="s">
        <v>307</v>
      </c>
      <c r="E70" s="98"/>
      <c r="F70" s="99"/>
      <c r="G70" s="99"/>
      <c r="H70" s="99"/>
      <c r="I70" s="99"/>
      <c r="J70" s="99"/>
      <c r="K70" s="99"/>
      <c r="L70" s="99"/>
      <c r="M70" s="99">
        <v>36</v>
      </c>
      <c r="N70" s="99"/>
      <c r="O70" s="99"/>
      <c r="P70" s="99"/>
      <c r="Q70" s="99" t="s">
        <v>269</v>
      </c>
      <c r="R70" s="99"/>
      <c r="S70" s="99"/>
      <c r="T70" s="99"/>
      <c r="U70" s="99" t="s">
        <v>83</v>
      </c>
    </row>
    <row r="71" spans="1:27" s="5" customFormat="1" ht="15.75" customHeight="1" x14ac:dyDescent="0.2">
      <c r="A71" s="106" t="s">
        <v>86</v>
      </c>
      <c r="B71" s="107" t="s">
        <v>55</v>
      </c>
      <c r="C71" s="104"/>
      <c r="D71" s="104"/>
      <c r="E71" s="104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 t="s">
        <v>83</v>
      </c>
      <c r="S71" s="105"/>
      <c r="T71" s="105"/>
      <c r="U71" s="99" t="s">
        <v>270</v>
      </c>
    </row>
    <row r="72" spans="1:27" s="5" customFormat="1" ht="15" customHeight="1" x14ac:dyDescent="0.2">
      <c r="A72" s="106" t="s">
        <v>135</v>
      </c>
      <c r="B72" s="107" t="s">
        <v>224</v>
      </c>
      <c r="C72" s="104"/>
      <c r="D72" s="104"/>
      <c r="E72" s="104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99" t="s">
        <v>271</v>
      </c>
      <c r="AA72" s="5" t="s">
        <v>83</v>
      </c>
    </row>
    <row r="73" spans="1:27" s="5" customFormat="1" ht="12.75" customHeight="1" x14ac:dyDescent="0.2">
      <c r="A73" s="67"/>
      <c r="B73" s="107" t="s">
        <v>232</v>
      </c>
      <c r="C73" s="104"/>
      <c r="D73" s="98"/>
      <c r="E73" s="104"/>
      <c r="F73" s="105"/>
      <c r="G73" s="105"/>
      <c r="H73" s="105"/>
      <c r="I73" s="105"/>
      <c r="J73" s="105"/>
      <c r="K73" s="105"/>
      <c r="L73" s="105"/>
      <c r="M73" s="99"/>
      <c r="N73" s="99"/>
      <c r="O73" s="99"/>
      <c r="P73" s="105"/>
      <c r="Q73" s="105"/>
      <c r="R73" s="105"/>
      <c r="S73" s="105"/>
      <c r="T73" s="105"/>
      <c r="U73" s="105"/>
    </row>
    <row r="74" spans="1:27" s="5" customFormat="1" ht="14.25" customHeight="1" x14ac:dyDescent="0.2">
      <c r="A74" s="68" t="s">
        <v>62</v>
      </c>
      <c r="B74" s="68" t="s">
        <v>283</v>
      </c>
      <c r="C74" s="104"/>
      <c r="D74" s="104"/>
      <c r="E74" s="104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</row>
    <row r="75" spans="1:27" ht="16.5" customHeight="1" x14ac:dyDescent="0.2">
      <c r="A75" s="68" t="s">
        <v>63</v>
      </c>
      <c r="B75" s="68" t="s">
        <v>284</v>
      </c>
      <c r="C75" s="98"/>
      <c r="D75" s="98"/>
      <c r="E75" s="98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AA75" s="6" t="s">
        <v>83</v>
      </c>
    </row>
    <row r="76" spans="1:27" ht="15" customHeight="1" x14ac:dyDescent="0.2">
      <c r="A76" s="108" t="s">
        <v>61</v>
      </c>
      <c r="B76" s="109" t="s">
        <v>315</v>
      </c>
      <c r="C76" s="110"/>
      <c r="D76" s="110"/>
      <c r="E76" s="110"/>
      <c r="F76" s="105"/>
      <c r="G76" s="105"/>
      <c r="H76" s="105"/>
      <c r="I76" s="105"/>
      <c r="J76" s="105"/>
      <c r="K76" s="99"/>
      <c r="L76" s="105"/>
      <c r="M76" s="105"/>
      <c r="N76" s="105"/>
      <c r="O76" s="105"/>
      <c r="P76" s="105"/>
      <c r="Q76" s="105"/>
      <c r="R76" s="105"/>
      <c r="S76" s="105"/>
      <c r="T76" s="105"/>
      <c r="U76" s="105"/>
    </row>
    <row r="77" spans="1:27" ht="12.75" customHeight="1" x14ac:dyDescent="0.2">
      <c r="A77" s="111"/>
      <c r="B77" s="3"/>
      <c r="C77" s="112"/>
      <c r="D77" s="112"/>
      <c r="E77" s="112"/>
      <c r="F77" s="113"/>
      <c r="G77" s="113"/>
      <c r="H77" s="239" t="s">
        <v>26</v>
      </c>
      <c r="I77" s="242" t="s">
        <v>56</v>
      </c>
      <c r="J77" s="243"/>
      <c r="K77" s="243"/>
      <c r="L77" s="243"/>
      <c r="M77" s="244"/>
      <c r="N77" s="102">
        <v>13</v>
      </c>
      <c r="O77" s="102">
        <v>13</v>
      </c>
      <c r="P77" s="102">
        <v>15</v>
      </c>
      <c r="Q77" s="105">
        <v>15</v>
      </c>
      <c r="R77" s="105">
        <v>10</v>
      </c>
      <c r="S77" s="105">
        <v>8</v>
      </c>
      <c r="T77" s="105">
        <v>7</v>
      </c>
      <c r="U77" s="105">
        <v>6</v>
      </c>
    </row>
    <row r="78" spans="1:27" ht="11.25" customHeight="1" x14ac:dyDescent="0.2">
      <c r="A78" s="111"/>
      <c r="B78" s="31" t="s">
        <v>80</v>
      </c>
      <c r="C78" s="38"/>
      <c r="D78" s="38"/>
      <c r="E78" s="38"/>
      <c r="F78" s="38"/>
      <c r="G78" s="114"/>
      <c r="H78" s="240"/>
      <c r="I78" s="242" t="s">
        <v>57</v>
      </c>
      <c r="J78" s="243"/>
      <c r="K78" s="243"/>
      <c r="L78" s="243"/>
      <c r="M78" s="244"/>
      <c r="N78" s="103"/>
      <c r="O78" s="123"/>
      <c r="P78" s="99"/>
      <c r="Q78" s="99" t="s">
        <v>311</v>
      </c>
      <c r="R78" s="99"/>
      <c r="S78" s="99" t="s">
        <v>319</v>
      </c>
      <c r="T78" s="99" t="s">
        <v>319</v>
      </c>
      <c r="U78" s="99"/>
    </row>
    <row r="79" spans="1:27" ht="27" customHeight="1" x14ac:dyDescent="0.2">
      <c r="A79" s="83"/>
      <c r="B79" s="3"/>
      <c r="C79" s="32"/>
      <c r="D79" s="32"/>
      <c r="E79" s="32"/>
      <c r="F79" s="38"/>
      <c r="G79" s="114"/>
      <c r="H79" s="240"/>
      <c r="I79" s="248" t="s">
        <v>321</v>
      </c>
      <c r="J79" s="249"/>
      <c r="K79" s="249"/>
      <c r="L79" s="249"/>
      <c r="M79" s="250"/>
      <c r="N79" s="123"/>
      <c r="O79" s="123"/>
      <c r="P79" s="99"/>
      <c r="Q79" s="99" t="s">
        <v>312</v>
      </c>
      <c r="R79" s="3"/>
      <c r="S79" s="30" t="s">
        <v>320</v>
      </c>
      <c r="T79" s="99" t="s">
        <v>83</v>
      </c>
      <c r="U79" s="98" t="s">
        <v>221</v>
      </c>
      <c r="X79" s="6" t="s">
        <v>314</v>
      </c>
    </row>
    <row r="80" spans="1:27" ht="11.25" customHeight="1" x14ac:dyDescent="0.2">
      <c r="A80" s="111"/>
      <c r="B80" s="3"/>
      <c r="C80" s="38"/>
      <c r="D80" s="38"/>
      <c r="E80" s="38"/>
      <c r="F80" s="38"/>
      <c r="G80" s="114"/>
      <c r="H80" s="240"/>
      <c r="I80" s="242" t="s">
        <v>58</v>
      </c>
      <c r="J80" s="243"/>
      <c r="K80" s="243"/>
      <c r="L80" s="243"/>
      <c r="M80" s="244"/>
      <c r="N80" s="115">
        <v>0</v>
      </c>
      <c r="O80" s="115">
        <v>5</v>
      </c>
      <c r="P80" s="116">
        <v>1</v>
      </c>
      <c r="Q80" s="115">
        <v>2</v>
      </c>
      <c r="R80" s="116">
        <v>0</v>
      </c>
      <c r="S80" s="116">
        <v>2</v>
      </c>
      <c r="T80" s="116">
        <v>1</v>
      </c>
      <c r="U80" s="116">
        <v>2</v>
      </c>
    </row>
    <row r="81" spans="1:22" ht="12.75" x14ac:dyDescent="0.2">
      <c r="A81" s="111"/>
      <c r="B81" s="3"/>
      <c r="C81" s="38"/>
      <c r="D81" s="38"/>
      <c r="E81" s="38"/>
      <c r="F81" s="38"/>
      <c r="G81" s="114"/>
      <c r="H81" s="240"/>
      <c r="I81" s="245" t="s">
        <v>59</v>
      </c>
      <c r="J81" s="246"/>
      <c r="K81" s="246"/>
      <c r="L81" s="246"/>
      <c r="M81" s="247"/>
      <c r="N81" s="117">
        <v>0</v>
      </c>
      <c r="O81" s="117">
        <v>6</v>
      </c>
      <c r="P81" s="118">
        <v>3</v>
      </c>
      <c r="Q81" s="118">
        <v>7</v>
      </c>
      <c r="R81" s="118">
        <v>5</v>
      </c>
      <c r="S81" s="118">
        <v>5</v>
      </c>
      <c r="T81" s="118">
        <v>4</v>
      </c>
      <c r="U81" s="118">
        <v>3</v>
      </c>
      <c r="V81" s="21"/>
    </row>
    <row r="82" spans="1:22" ht="12.75" x14ac:dyDescent="0.2">
      <c r="A82" s="119"/>
      <c r="B82" s="120"/>
      <c r="C82" s="121"/>
      <c r="D82" s="121"/>
      <c r="E82" s="121"/>
      <c r="F82" s="121"/>
      <c r="G82" s="122"/>
      <c r="H82" s="241"/>
      <c r="I82" s="242" t="s">
        <v>60</v>
      </c>
      <c r="J82" s="243"/>
      <c r="K82" s="243"/>
      <c r="L82" s="243"/>
      <c r="M82" s="244"/>
      <c r="N82" s="115">
        <v>11</v>
      </c>
      <c r="O82" s="115">
        <v>0</v>
      </c>
      <c r="P82" s="116">
        <v>10</v>
      </c>
      <c r="Q82" s="116">
        <v>5</v>
      </c>
      <c r="R82" s="116">
        <v>4</v>
      </c>
      <c r="S82" s="116">
        <v>0</v>
      </c>
      <c r="T82" s="116">
        <v>1</v>
      </c>
      <c r="U82" s="116">
        <v>0</v>
      </c>
      <c r="V82" s="21"/>
    </row>
    <row r="83" spans="1:22" x14ac:dyDescent="0.2">
      <c r="J83" s="11" t="s">
        <v>79</v>
      </c>
    </row>
    <row r="86" spans="1:22" x14ac:dyDescent="0.2">
      <c r="P86" s="11" t="s">
        <v>83</v>
      </c>
    </row>
  </sheetData>
  <autoFilter ref="A3:U69">
    <filterColumn colId="2" showButton="0"/>
    <filterColumn colId="3" showButton="0"/>
    <filterColumn colId="5" showButton="0"/>
    <filterColumn colId="6" showButton="0"/>
    <filterColumn colId="7" showButton="0"/>
    <filterColumn colId="8" showButton="0"/>
    <filterColumn colId="9" showButton="0"/>
    <filterColumn colId="11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25">
    <mergeCell ref="A1:U1"/>
    <mergeCell ref="A3:A6"/>
    <mergeCell ref="B3:B6"/>
    <mergeCell ref="R5:S5"/>
    <mergeCell ref="F3:K3"/>
    <mergeCell ref="N3:U4"/>
    <mergeCell ref="N5:O5"/>
    <mergeCell ref="M5:M6"/>
    <mergeCell ref="C3:E5"/>
    <mergeCell ref="I5:K5"/>
    <mergeCell ref="F4:F6"/>
    <mergeCell ref="T5:U5"/>
    <mergeCell ref="P5:Q5"/>
    <mergeCell ref="L3:M4"/>
    <mergeCell ref="G4:G6"/>
    <mergeCell ref="H4:K4"/>
    <mergeCell ref="H5:H6"/>
    <mergeCell ref="L5:L6"/>
    <mergeCell ref="H77:H82"/>
    <mergeCell ref="I82:M82"/>
    <mergeCell ref="I81:M81"/>
    <mergeCell ref="I79:M79"/>
    <mergeCell ref="I77:M77"/>
    <mergeCell ref="I78:M78"/>
    <mergeCell ref="I80:M80"/>
  </mergeCells>
  <phoneticPr fontId="3" type="noConversion"/>
  <conditionalFormatting sqref="A8:U8 A9:O9 A14:A21 B14:E20 R9:U21 A10:E13 F10:O21">
    <cfRule type="cellIs" dxfId="7" priority="1" stopIfTrue="1" operator="equal">
      <formula>0</formula>
    </cfRule>
  </conditionalFormatting>
  <conditionalFormatting sqref="H23:H29">
    <cfRule type="cellIs" dxfId="6" priority="2" stopIfTrue="1" operator="equal">
      <formula>0</formula>
    </cfRule>
  </conditionalFormatting>
  <conditionalFormatting sqref="H31:H32">
    <cfRule type="cellIs" dxfId="5" priority="3" stopIfTrue="1" operator="equal">
      <formula>0</formula>
    </cfRule>
  </conditionalFormatting>
  <conditionalFormatting sqref="H35:H47">
    <cfRule type="cellIs" dxfId="4" priority="4" stopIfTrue="1" operator="equal">
      <formula>0</formula>
    </cfRule>
  </conditionalFormatting>
  <conditionalFormatting sqref="H50">
    <cfRule type="cellIs" dxfId="3" priority="5" stopIfTrue="1" operator="equal">
      <formula>0</formula>
    </cfRule>
  </conditionalFormatting>
  <conditionalFormatting sqref="H54:H55">
    <cfRule type="cellIs" dxfId="2" priority="6" stopIfTrue="1" operator="equal">
      <formula>0</formula>
    </cfRule>
  </conditionalFormatting>
  <conditionalFormatting sqref="H59:H61">
    <cfRule type="cellIs" dxfId="1" priority="7" stopIfTrue="1" operator="equal">
      <formula>0</formula>
    </cfRule>
  </conditionalFormatting>
  <conditionalFormatting sqref="H65:H66">
    <cfRule type="cellIs" dxfId="0" priority="8" stopIfTrue="1" operator="equal">
      <formula>0</formula>
    </cfRule>
  </conditionalFormatting>
  <pageMargins left="0" right="0" top="0" bottom="0" header="0" footer="0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M174"/>
  <sheetViews>
    <sheetView zoomScaleNormal="100" workbookViewId="0">
      <selection activeCell="B27" sqref="B27"/>
    </sheetView>
  </sheetViews>
  <sheetFormatPr defaultRowHeight="12.75" x14ac:dyDescent="0.2"/>
  <cols>
    <col min="1" max="1" width="9.140625" style="22"/>
    <col min="2" max="2" width="50.28515625" style="22" customWidth="1"/>
    <col min="3" max="3" width="9.28515625" style="32" customWidth="1"/>
    <col min="4" max="4" width="10.7109375" style="22" customWidth="1"/>
    <col min="5" max="5" width="7.140625" style="32" customWidth="1"/>
    <col min="6" max="6" width="70" style="22" customWidth="1"/>
    <col min="7" max="8" width="9.140625" style="22" hidden="1" customWidth="1"/>
    <col min="9" max="16384" width="9.140625" style="22"/>
  </cols>
  <sheetData>
    <row r="1" spans="1:12" ht="27" customHeight="1" thickBot="1" x14ac:dyDescent="0.25">
      <c r="B1" s="271" t="s">
        <v>87</v>
      </c>
      <c r="C1" s="272"/>
      <c r="D1" s="272"/>
      <c r="E1" s="273" t="s">
        <v>82</v>
      </c>
      <c r="F1" s="273"/>
      <c r="G1" s="273"/>
      <c r="H1" s="273"/>
    </row>
    <row r="2" spans="1:12" ht="24.75" customHeight="1" x14ac:dyDescent="0.2">
      <c r="A2" s="40" t="s">
        <v>29</v>
      </c>
      <c r="B2" s="41" t="s">
        <v>28</v>
      </c>
      <c r="C2" s="42" t="s">
        <v>84</v>
      </c>
      <c r="D2" s="43" t="s">
        <v>85</v>
      </c>
      <c r="E2" s="44" t="s">
        <v>29</v>
      </c>
      <c r="F2" s="274" t="s">
        <v>28</v>
      </c>
      <c r="G2" s="275"/>
      <c r="H2" s="276"/>
      <c r="I2" s="83"/>
    </row>
    <row r="3" spans="1:12" ht="16.5" customHeight="1" x14ac:dyDescent="0.2">
      <c r="A3" s="45" t="s">
        <v>226</v>
      </c>
      <c r="B3" s="46" t="s">
        <v>42</v>
      </c>
      <c r="C3" s="33" t="s">
        <v>324</v>
      </c>
      <c r="D3" s="47">
        <v>11</v>
      </c>
      <c r="E3" s="48"/>
      <c r="F3" s="277" t="s">
        <v>75</v>
      </c>
      <c r="G3" s="278"/>
      <c r="H3" s="279"/>
      <c r="I3" s="83"/>
    </row>
    <row r="4" spans="1:12" ht="17.25" customHeight="1" x14ac:dyDescent="0.2">
      <c r="A4" s="45" t="s">
        <v>227</v>
      </c>
      <c r="B4" s="46" t="s">
        <v>54</v>
      </c>
      <c r="C4" s="33" t="s">
        <v>325</v>
      </c>
      <c r="D4" s="47">
        <v>11</v>
      </c>
      <c r="E4" s="49" t="s">
        <v>70</v>
      </c>
      <c r="F4" s="265" t="s">
        <v>200</v>
      </c>
      <c r="G4" s="266"/>
      <c r="H4" s="267"/>
      <c r="I4" s="83"/>
    </row>
    <row r="5" spans="1:12" ht="17.25" customHeight="1" x14ac:dyDescent="0.2">
      <c r="A5" s="45" t="s">
        <v>86</v>
      </c>
      <c r="B5" s="46" t="s">
        <v>55</v>
      </c>
      <c r="C5" s="33">
        <v>8</v>
      </c>
      <c r="D5" s="47">
        <v>4</v>
      </c>
      <c r="E5" s="49" t="s">
        <v>71</v>
      </c>
      <c r="F5" s="265" t="s">
        <v>137</v>
      </c>
      <c r="G5" s="266"/>
      <c r="H5" s="267"/>
      <c r="I5" s="83"/>
    </row>
    <row r="6" spans="1:12" ht="13.5" customHeight="1" thickBot="1" x14ac:dyDescent="0.25">
      <c r="A6" s="50"/>
      <c r="B6" s="51" t="s">
        <v>65</v>
      </c>
      <c r="C6" s="52"/>
      <c r="D6" s="165">
        <f>SUM(D3:D5)</f>
        <v>26</v>
      </c>
      <c r="E6" s="49" t="s">
        <v>72</v>
      </c>
      <c r="F6" s="268" t="s">
        <v>143</v>
      </c>
      <c r="G6" s="269"/>
      <c r="H6" s="270"/>
      <c r="I6" s="83"/>
    </row>
    <row r="7" spans="1:12" ht="15" customHeight="1" x14ac:dyDescent="0.2">
      <c r="A7" s="53"/>
      <c r="B7" s="54"/>
      <c r="C7" s="55"/>
      <c r="D7" s="56"/>
      <c r="E7" s="49" t="s">
        <v>73</v>
      </c>
      <c r="F7" s="265" t="s">
        <v>144</v>
      </c>
      <c r="G7" s="266"/>
      <c r="H7" s="267"/>
      <c r="I7" s="83"/>
    </row>
    <row r="8" spans="1:12" ht="15" customHeight="1" x14ac:dyDescent="0.2">
      <c r="A8" s="53"/>
      <c r="B8" s="54"/>
      <c r="C8" s="55"/>
      <c r="D8" s="56"/>
      <c r="E8" s="49" t="s">
        <v>74</v>
      </c>
      <c r="F8" s="57" t="s">
        <v>198</v>
      </c>
      <c r="G8" s="58"/>
      <c r="H8" s="81"/>
      <c r="I8" s="83"/>
    </row>
    <row r="9" spans="1:12" ht="15" customHeight="1" x14ac:dyDescent="0.2">
      <c r="A9" s="53"/>
      <c r="B9" s="54"/>
      <c r="C9" s="55"/>
      <c r="D9" s="56"/>
      <c r="E9" s="49" t="s">
        <v>145</v>
      </c>
      <c r="F9" s="57" t="s">
        <v>222</v>
      </c>
      <c r="G9" s="58"/>
      <c r="H9" s="81"/>
      <c r="I9" s="83"/>
    </row>
    <row r="10" spans="1:12" ht="19.5" customHeight="1" x14ac:dyDescent="0.2">
      <c r="A10" s="53"/>
      <c r="B10" s="54"/>
      <c r="C10" s="55"/>
      <c r="D10" s="56"/>
      <c r="E10" s="49" t="s">
        <v>146</v>
      </c>
      <c r="F10" s="265" t="s">
        <v>176</v>
      </c>
      <c r="G10" s="266"/>
      <c r="H10" s="267"/>
      <c r="I10" s="83"/>
    </row>
    <row r="11" spans="1:12" ht="12.75" customHeight="1" x14ac:dyDescent="0.2">
      <c r="A11" s="53"/>
      <c r="B11" s="54"/>
      <c r="C11" s="55"/>
      <c r="D11" s="56"/>
      <c r="E11" s="49" t="s">
        <v>147</v>
      </c>
      <c r="F11" s="57" t="s">
        <v>201</v>
      </c>
      <c r="G11" s="58"/>
      <c r="H11" s="81"/>
      <c r="I11" s="83"/>
    </row>
    <row r="12" spans="1:12" ht="17.25" customHeight="1" x14ac:dyDescent="0.2">
      <c r="A12" s="53"/>
      <c r="B12" s="54"/>
      <c r="C12" s="55"/>
      <c r="D12" s="56"/>
      <c r="E12" s="49" t="s">
        <v>148</v>
      </c>
      <c r="F12" s="57" t="s">
        <v>177</v>
      </c>
      <c r="G12" s="58"/>
      <c r="H12" s="81"/>
      <c r="I12" s="83"/>
      <c r="L12" s="22" t="s">
        <v>313</v>
      </c>
    </row>
    <row r="13" spans="1:12" ht="12.75" customHeight="1" x14ac:dyDescent="0.2">
      <c r="E13" s="49" t="s">
        <v>199</v>
      </c>
      <c r="F13" s="265" t="s">
        <v>178</v>
      </c>
      <c r="G13" s="266"/>
      <c r="H13" s="267"/>
      <c r="I13" s="83"/>
    </row>
    <row r="14" spans="1:12" ht="12.75" customHeight="1" x14ac:dyDescent="0.2">
      <c r="E14" s="49" t="s">
        <v>202</v>
      </c>
      <c r="F14" s="265" t="s">
        <v>149</v>
      </c>
      <c r="G14" s="266"/>
      <c r="H14" s="267"/>
      <c r="I14" s="83"/>
    </row>
    <row r="15" spans="1:12" x14ac:dyDescent="0.2">
      <c r="A15" s="53"/>
      <c r="B15" s="53"/>
      <c r="C15" s="56"/>
      <c r="D15" s="60"/>
      <c r="E15" s="49"/>
      <c r="F15" s="262" t="s">
        <v>76</v>
      </c>
      <c r="G15" s="263"/>
      <c r="H15" s="264"/>
      <c r="I15" s="83"/>
    </row>
    <row r="16" spans="1:12" x14ac:dyDescent="0.2">
      <c r="A16" s="53"/>
      <c r="B16" s="53"/>
      <c r="C16" s="56"/>
      <c r="D16" s="55"/>
      <c r="E16" s="49" t="s">
        <v>70</v>
      </c>
      <c r="F16" s="259" t="s">
        <v>230</v>
      </c>
      <c r="G16" s="260"/>
      <c r="H16" s="261"/>
      <c r="I16" s="83"/>
    </row>
    <row r="17" spans="1:9" x14ac:dyDescent="0.2">
      <c r="A17" s="53"/>
      <c r="B17" s="53"/>
      <c r="C17" s="56"/>
      <c r="D17" s="55"/>
      <c r="E17" s="49" t="s">
        <v>71</v>
      </c>
      <c r="F17" s="79" t="s">
        <v>179</v>
      </c>
      <c r="G17" s="80"/>
      <c r="H17" s="82"/>
      <c r="I17" s="83"/>
    </row>
    <row r="18" spans="1:9" x14ac:dyDescent="0.2">
      <c r="A18" s="53"/>
      <c r="B18" s="53"/>
      <c r="C18" s="56"/>
      <c r="D18" s="55"/>
      <c r="E18" s="49" t="s">
        <v>72</v>
      </c>
      <c r="F18" s="79" t="s">
        <v>180</v>
      </c>
      <c r="G18" s="80"/>
      <c r="H18" s="82"/>
      <c r="I18" s="83"/>
    </row>
    <row r="19" spans="1:9" x14ac:dyDescent="0.2">
      <c r="A19" s="53"/>
      <c r="B19" s="53"/>
      <c r="C19" s="56"/>
      <c r="D19" s="55"/>
      <c r="E19" s="49" t="s">
        <v>73</v>
      </c>
      <c r="F19" s="79" t="s">
        <v>181</v>
      </c>
      <c r="G19" s="80"/>
      <c r="H19" s="82"/>
      <c r="I19" s="83"/>
    </row>
    <row r="20" spans="1:9" x14ac:dyDescent="0.2">
      <c r="A20" s="53"/>
      <c r="B20" s="53"/>
      <c r="C20" s="56"/>
      <c r="D20" s="55"/>
      <c r="E20" s="49"/>
      <c r="F20" s="66" t="s">
        <v>182</v>
      </c>
      <c r="G20" s="80"/>
      <c r="H20" s="82"/>
      <c r="I20" s="83"/>
    </row>
    <row r="21" spans="1:9" x14ac:dyDescent="0.2">
      <c r="A21" s="53"/>
      <c r="B21" s="53"/>
      <c r="C21" s="56"/>
      <c r="D21" s="55"/>
      <c r="E21" s="49" t="s">
        <v>70</v>
      </c>
      <c r="F21" s="79" t="s">
        <v>206</v>
      </c>
      <c r="G21" s="80"/>
      <c r="H21" s="82"/>
      <c r="I21" s="83"/>
    </row>
    <row r="22" spans="1:9" x14ac:dyDescent="0.2">
      <c r="A22" s="53"/>
      <c r="B22" s="53"/>
      <c r="C22" s="56"/>
      <c r="D22" s="55"/>
      <c r="E22" s="49"/>
      <c r="F22" s="66" t="s">
        <v>77</v>
      </c>
      <c r="G22" s="80"/>
      <c r="H22" s="82"/>
      <c r="I22" s="83"/>
    </row>
    <row r="23" spans="1:9" x14ac:dyDescent="0.2">
      <c r="A23" s="53"/>
      <c r="B23" s="53"/>
      <c r="C23" s="56"/>
      <c r="D23" s="55"/>
      <c r="E23" s="49" t="s">
        <v>70</v>
      </c>
      <c r="F23" s="84" t="s">
        <v>138</v>
      </c>
      <c r="G23" s="80"/>
      <c r="H23" s="82"/>
    </row>
    <row r="24" spans="1:9" x14ac:dyDescent="0.2">
      <c r="A24" s="53"/>
      <c r="B24" s="53"/>
      <c r="C24" s="56"/>
      <c r="D24" s="55"/>
      <c r="E24" s="49" t="s">
        <v>71</v>
      </c>
      <c r="F24" s="84" t="s">
        <v>150</v>
      </c>
      <c r="G24" s="80"/>
      <c r="H24" s="82"/>
    </row>
    <row r="25" spans="1:9" x14ac:dyDescent="0.2">
      <c r="A25" s="53"/>
      <c r="B25" s="53"/>
      <c r="C25" s="56"/>
      <c r="D25" s="55"/>
      <c r="E25" s="49" t="s">
        <v>72</v>
      </c>
      <c r="F25" s="84" t="s">
        <v>231</v>
      </c>
      <c r="G25" s="80"/>
      <c r="H25" s="82"/>
    </row>
    <row r="26" spans="1:9" x14ac:dyDescent="0.2">
      <c r="A26" s="53"/>
      <c r="B26" s="53"/>
      <c r="C26" s="56"/>
      <c r="D26" s="55"/>
      <c r="E26" s="49"/>
      <c r="F26" s="85" t="s">
        <v>78</v>
      </c>
      <c r="G26" s="80"/>
      <c r="H26" s="82"/>
    </row>
    <row r="27" spans="1:9" x14ac:dyDescent="0.2">
      <c r="A27" s="53"/>
      <c r="B27" s="53"/>
      <c r="C27" s="56"/>
      <c r="D27" s="55"/>
      <c r="E27" s="49" t="s">
        <v>70</v>
      </c>
      <c r="F27" s="84" t="s">
        <v>183</v>
      </c>
      <c r="G27" s="80"/>
      <c r="H27" s="82"/>
    </row>
    <row r="28" spans="1:9" x14ac:dyDescent="0.2">
      <c r="A28" s="53"/>
      <c r="B28" s="53"/>
      <c r="C28" s="56"/>
      <c r="D28" s="55"/>
      <c r="E28" s="49" t="s">
        <v>71</v>
      </c>
      <c r="F28" s="84" t="s">
        <v>184</v>
      </c>
      <c r="G28" s="80"/>
      <c r="H28" s="82"/>
    </row>
    <row r="29" spans="1:9" ht="16.5" customHeight="1" x14ac:dyDescent="0.2">
      <c r="A29" s="53"/>
      <c r="B29" s="53"/>
      <c r="C29" s="56"/>
      <c r="D29" s="55"/>
      <c r="E29" s="49" t="s">
        <v>72</v>
      </c>
      <c r="F29" s="259" t="s">
        <v>139</v>
      </c>
      <c r="G29" s="260"/>
      <c r="H29" s="261"/>
      <c r="I29" s="83"/>
    </row>
    <row r="30" spans="1:9" ht="12.75" hidden="1" customHeight="1" x14ac:dyDescent="0.2">
      <c r="A30" s="53"/>
      <c r="B30" s="53"/>
      <c r="C30" s="56"/>
      <c r="D30" s="53"/>
      <c r="E30" s="49"/>
      <c r="F30" s="262" t="s">
        <v>77</v>
      </c>
      <c r="G30" s="263"/>
      <c r="H30" s="280"/>
    </row>
    <row r="31" spans="1:9" ht="12.75" hidden="1" customHeight="1" x14ac:dyDescent="0.2">
      <c r="A31" s="53"/>
      <c r="B31" s="53"/>
      <c r="C31" s="56"/>
      <c r="D31" s="53"/>
      <c r="E31" s="49" t="s">
        <v>70</v>
      </c>
      <c r="F31" s="265" t="s">
        <v>150</v>
      </c>
      <c r="G31" s="266"/>
      <c r="H31" s="285"/>
    </row>
    <row r="32" spans="1:9" ht="12.75" hidden="1" customHeight="1" x14ac:dyDescent="0.2">
      <c r="A32" s="53"/>
      <c r="B32" s="53"/>
      <c r="C32" s="56"/>
      <c r="D32" s="53"/>
      <c r="E32" s="49" t="s">
        <v>71</v>
      </c>
      <c r="F32" s="265" t="s">
        <v>138</v>
      </c>
      <c r="G32" s="266"/>
      <c r="H32" s="285"/>
    </row>
    <row r="33" spans="1:13" ht="12.75" hidden="1" customHeight="1" x14ac:dyDescent="0.2">
      <c r="A33" s="53"/>
      <c r="B33" s="53"/>
      <c r="C33" s="56"/>
      <c r="D33" s="53"/>
      <c r="E33" s="49" t="s">
        <v>72</v>
      </c>
      <c r="F33" s="57" t="s">
        <v>151</v>
      </c>
      <c r="G33" s="58"/>
      <c r="H33" s="59"/>
    </row>
    <row r="34" spans="1:13" ht="12.75" hidden="1" customHeight="1" x14ac:dyDescent="0.2">
      <c r="A34" s="53"/>
      <c r="B34" s="53"/>
      <c r="C34" s="56"/>
      <c r="D34" s="53"/>
      <c r="E34" s="49"/>
      <c r="F34" s="262" t="s">
        <v>78</v>
      </c>
      <c r="G34" s="263"/>
      <c r="H34" s="280"/>
    </row>
    <row r="35" spans="1:13" ht="12.75" hidden="1" customHeight="1" x14ac:dyDescent="0.2">
      <c r="A35" s="53"/>
      <c r="B35" s="53"/>
      <c r="C35" s="56"/>
      <c r="D35" s="53"/>
      <c r="E35" s="49" t="s">
        <v>70</v>
      </c>
      <c r="F35" s="265" t="s">
        <v>152</v>
      </c>
      <c r="G35" s="266"/>
      <c r="H35" s="285"/>
    </row>
    <row r="36" spans="1:13" ht="12.75" hidden="1" customHeight="1" x14ac:dyDescent="0.2">
      <c r="A36" s="53"/>
      <c r="B36" s="53"/>
      <c r="C36" s="56"/>
      <c r="D36" s="53"/>
      <c r="E36" s="61" t="s">
        <v>71</v>
      </c>
      <c r="F36" s="282" t="s">
        <v>139</v>
      </c>
      <c r="G36" s="283"/>
      <c r="H36" s="284"/>
    </row>
    <row r="37" spans="1:13" ht="12.75" hidden="1" customHeight="1" x14ac:dyDescent="0.2"/>
    <row r="38" spans="1:13" ht="12.75" hidden="1" customHeight="1" x14ac:dyDescent="0.2">
      <c r="D38" s="287" t="s">
        <v>153</v>
      </c>
      <c r="E38" s="287"/>
      <c r="F38" s="287"/>
    </row>
    <row r="39" spans="1:13" ht="12.75" hidden="1" customHeight="1" x14ac:dyDescent="0.2">
      <c r="A39" s="281" t="s">
        <v>154</v>
      </c>
      <c r="B39" s="281"/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</row>
    <row r="40" spans="1:13" ht="12.75" hidden="1" customHeight="1" x14ac:dyDescent="0.2">
      <c r="A40" s="281" t="s">
        <v>155</v>
      </c>
      <c r="B40" s="281"/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</row>
    <row r="41" spans="1:13" ht="12.75" hidden="1" customHeight="1" x14ac:dyDescent="0.2">
      <c r="A41" s="281" t="s">
        <v>156</v>
      </c>
      <c r="B41" s="281"/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</row>
    <row r="42" spans="1:13" ht="12.75" hidden="1" customHeight="1" x14ac:dyDescent="0.2">
      <c r="A42" s="286" t="s">
        <v>157</v>
      </c>
      <c r="B42" s="286"/>
      <c r="C42" s="286"/>
      <c r="D42" s="286"/>
      <c r="E42" s="286"/>
      <c r="F42" s="286"/>
      <c r="G42" s="286"/>
      <c r="H42" s="286"/>
      <c r="I42" s="286"/>
      <c r="J42" s="286"/>
      <c r="K42" s="286"/>
      <c r="L42" s="286"/>
      <c r="M42" s="286"/>
    </row>
    <row r="43" spans="1:13" ht="12.75" hidden="1" customHeight="1" x14ac:dyDescent="0.2">
      <c r="A43" s="281" t="s">
        <v>158</v>
      </c>
      <c r="B43" s="281"/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</row>
    <row r="44" spans="1:13" ht="12.75" hidden="1" customHeight="1" x14ac:dyDescent="0.2">
      <c r="A44" s="281" t="s">
        <v>159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  <c r="L44" s="281"/>
      <c r="M44" s="281"/>
    </row>
    <row r="45" spans="1:13" ht="12.75" hidden="1" customHeight="1" x14ac:dyDescent="0.2">
      <c r="A45" s="281" t="s">
        <v>160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81"/>
    </row>
    <row r="46" spans="1:13" ht="12.75" hidden="1" customHeight="1" x14ac:dyDescent="0.2">
      <c r="A46" s="281" t="s">
        <v>161</v>
      </c>
      <c r="B46" s="281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</row>
    <row r="47" spans="1:13" ht="12.75" hidden="1" customHeight="1" x14ac:dyDescent="0.2">
      <c r="A47" s="281" t="s">
        <v>162</v>
      </c>
      <c r="B47" s="281"/>
      <c r="C47" s="281"/>
      <c r="D47" s="281"/>
      <c r="E47" s="281"/>
      <c r="F47" s="281"/>
      <c r="G47" s="281"/>
      <c r="H47" s="281"/>
      <c r="I47" s="281"/>
      <c r="J47" s="281"/>
      <c r="K47" s="281"/>
      <c r="L47" s="281"/>
      <c r="M47" s="281"/>
    </row>
    <row r="48" spans="1:13" ht="12.75" hidden="1" customHeight="1" x14ac:dyDescent="0.2">
      <c r="A48" s="281" t="s">
        <v>163</v>
      </c>
      <c r="B48" s="281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</row>
    <row r="49" spans="1:13" ht="12.75" hidden="1" customHeight="1" x14ac:dyDescent="0.2">
      <c r="A49" s="281" t="s">
        <v>164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</row>
    <row r="50" spans="1:13" ht="12.75" hidden="1" customHeight="1" x14ac:dyDescent="0.2">
      <c r="A50" s="281" t="s">
        <v>165</v>
      </c>
      <c r="B50" s="281"/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</row>
    <row r="51" spans="1:13" ht="12.75" hidden="1" customHeight="1" x14ac:dyDescent="0.2">
      <c r="A51" s="281" t="s">
        <v>166</v>
      </c>
      <c r="B51" s="281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</row>
    <row r="52" spans="1:13" ht="12.75" hidden="1" customHeight="1" x14ac:dyDescent="0.2">
      <c r="A52" s="281" t="s">
        <v>167</v>
      </c>
      <c r="B52" s="281"/>
      <c r="C52" s="281"/>
      <c r="D52" s="281"/>
      <c r="E52" s="281"/>
      <c r="F52" s="281"/>
      <c r="G52" s="281"/>
      <c r="H52" s="281"/>
      <c r="I52" s="281"/>
      <c r="J52" s="281"/>
      <c r="K52" s="281"/>
      <c r="L52" s="281"/>
      <c r="M52" s="281"/>
    </row>
    <row r="53" spans="1:13" ht="12.75" hidden="1" customHeight="1" x14ac:dyDescent="0.2">
      <c r="A53" s="281" t="s">
        <v>168</v>
      </c>
      <c r="B53" s="281"/>
      <c r="C53" s="281"/>
      <c r="D53" s="281"/>
      <c r="E53" s="281"/>
      <c r="F53" s="281"/>
      <c r="G53" s="281"/>
      <c r="H53" s="281"/>
      <c r="I53" s="281"/>
      <c r="J53" s="281"/>
      <c r="K53" s="281"/>
      <c r="L53" s="281"/>
      <c r="M53" s="281"/>
    </row>
    <row r="54" spans="1:13" ht="12.75" hidden="1" customHeight="1" x14ac:dyDescent="0.2"/>
    <row r="55" spans="1:13" ht="12.75" hidden="1" customHeight="1" x14ac:dyDescent="0.2">
      <c r="A55" s="62"/>
      <c r="B55" s="62"/>
      <c r="C55" s="63"/>
      <c r="D55" s="62"/>
      <c r="E55" s="63"/>
      <c r="F55" s="289" t="s">
        <v>169</v>
      </c>
      <c r="G55" s="289"/>
      <c r="H55" s="62"/>
      <c r="I55" s="62"/>
      <c r="J55" s="62"/>
      <c r="K55" s="62"/>
      <c r="L55" s="62"/>
    </row>
    <row r="56" spans="1:13" ht="12.75" hidden="1" customHeight="1" x14ac:dyDescent="0.2">
      <c r="A56" s="281" t="s">
        <v>170</v>
      </c>
      <c r="B56" s="281"/>
      <c r="C56" s="62"/>
      <c r="D56" s="289" t="s">
        <v>171</v>
      </c>
      <c r="E56" s="289"/>
      <c r="F56" s="288" t="s">
        <v>172</v>
      </c>
      <c r="G56" s="288"/>
      <c r="H56" s="62"/>
      <c r="I56" s="62"/>
      <c r="J56" s="281" t="s">
        <v>173</v>
      </c>
      <c r="K56" s="281"/>
      <c r="L56" s="281"/>
    </row>
    <row r="57" spans="1:13" ht="12.75" hidden="1" customHeight="1" x14ac:dyDescent="0.2">
      <c r="A57" s="281" t="s">
        <v>174</v>
      </c>
      <c r="B57" s="281"/>
      <c r="C57" s="63"/>
      <c r="D57" s="62"/>
      <c r="E57" s="63"/>
      <c r="F57" s="62"/>
      <c r="G57" s="62"/>
      <c r="H57" s="62"/>
      <c r="I57" s="62"/>
      <c r="J57" s="62"/>
      <c r="K57" s="62"/>
      <c r="L57" s="62"/>
    </row>
    <row r="58" spans="1:13" hidden="1" x14ac:dyDescent="0.2"/>
    <row r="59" spans="1:13" hidden="1" x14ac:dyDescent="0.2"/>
    <row r="60" spans="1:13" hidden="1" x14ac:dyDescent="0.2"/>
    <row r="61" spans="1:13" hidden="1" x14ac:dyDescent="0.2"/>
    <row r="62" spans="1:13" hidden="1" x14ac:dyDescent="0.2"/>
    <row r="63" spans="1:13" hidden="1" x14ac:dyDescent="0.2"/>
    <row r="64" spans="1:13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</sheetData>
  <mergeCells count="42">
    <mergeCell ref="A57:B57"/>
    <mergeCell ref="A53:M53"/>
    <mergeCell ref="F55:G55"/>
    <mergeCell ref="A56:B56"/>
    <mergeCell ref="D56:E56"/>
    <mergeCell ref="A45:M45"/>
    <mergeCell ref="A50:M50"/>
    <mergeCell ref="F56:G56"/>
    <mergeCell ref="J56:L56"/>
    <mergeCell ref="A46:M46"/>
    <mergeCell ref="A52:M52"/>
    <mergeCell ref="A51:M51"/>
    <mergeCell ref="F30:H30"/>
    <mergeCell ref="A39:M39"/>
    <mergeCell ref="F36:H36"/>
    <mergeCell ref="A49:M49"/>
    <mergeCell ref="F32:H32"/>
    <mergeCell ref="A43:M43"/>
    <mergeCell ref="A48:M48"/>
    <mergeCell ref="A44:M44"/>
    <mergeCell ref="A47:M47"/>
    <mergeCell ref="A41:M41"/>
    <mergeCell ref="A42:M42"/>
    <mergeCell ref="F31:H31"/>
    <mergeCell ref="D38:F38"/>
    <mergeCell ref="A40:M40"/>
    <mergeCell ref="F34:H34"/>
    <mergeCell ref="F35:H35"/>
    <mergeCell ref="B1:D1"/>
    <mergeCell ref="E1:H1"/>
    <mergeCell ref="F2:H2"/>
    <mergeCell ref="F3:H3"/>
    <mergeCell ref="F16:H16"/>
    <mergeCell ref="F29:H29"/>
    <mergeCell ref="F15:H15"/>
    <mergeCell ref="F7:H7"/>
    <mergeCell ref="F4:H4"/>
    <mergeCell ref="F5:H5"/>
    <mergeCell ref="F6:H6"/>
    <mergeCell ref="F10:H10"/>
    <mergeCell ref="F14:H14"/>
    <mergeCell ref="F13:H13"/>
  </mergeCells>
  <phoneticPr fontId="3" type="noConversion"/>
  <pageMargins left="0.78740157480314965" right="0.39370078740157483" top="0.59055118110236227" bottom="0.39370078740157483" header="0.51181102362204722" footer="0.51181102362204722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"/>
  <sheetViews>
    <sheetView topLeftCell="A4" zoomScaleNormal="100" workbookViewId="0">
      <selection activeCell="A31" sqref="A31"/>
    </sheetView>
  </sheetViews>
  <sheetFormatPr defaultRowHeight="17.25" customHeight="1" x14ac:dyDescent="0.2"/>
  <cols>
    <col min="1" max="1" width="9.140625" style="3" customWidth="1"/>
    <col min="2" max="15" width="9.140625" style="3"/>
    <col min="16" max="17" width="9.140625" style="3" customWidth="1"/>
    <col min="18" max="16384" width="9.140625" style="3"/>
  </cols>
  <sheetData>
    <row r="2" ht="15" customHeight="1" x14ac:dyDescent="0.2"/>
  </sheetData>
  <pageMargins left="0" right="0.39370078740157483" top="0" bottom="0" header="0" footer="0"/>
  <pageSetup paperSize="9" scale="98" orientation="landscape" r:id="rId1"/>
  <rowBreaks count="1" manualBreakCount="1">
    <brk id="28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16</xdr:col>
                <xdr:colOff>0</xdr:colOff>
                <xdr:row>31</xdr:row>
                <xdr:rowOff>0</xdr:rowOff>
              </to>
            </anchor>
          </objectPr>
        </oleObject>
      </mc:Choice>
      <mc:Fallback>
        <oleObject progId="Word.Document.12" shapeId="1027" r:id="rId4"/>
      </mc:Fallback>
    </mc:AlternateContent>
    <mc:AlternateContent xmlns:mc="http://schemas.openxmlformats.org/markup-compatibility/2006">
      <mc:Choice Requires="x14">
        <oleObject progId="Word.Document.12" shapeId="1028" r:id="rId6">
          <objectPr defaultSize="0" autoPict="0" r:id="rId7">
            <anchor moveWithCells="1">
              <from>
                <xdr:col>0</xdr:col>
                <xdr:colOff>0</xdr:colOff>
                <xdr:row>31</xdr:row>
                <xdr:rowOff>104775</xdr:rowOff>
              </from>
              <to>
                <xdr:col>15</xdr:col>
                <xdr:colOff>581025</xdr:colOff>
                <xdr:row>56</xdr:row>
                <xdr:rowOff>161925</xdr:rowOff>
              </to>
            </anchor>
          </objectPr>
        </oleObject>
      </mc:Choice>
      <mc:Fallback>
        <oleObject progId="Word.Document.12" shapeId="102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1-2</vt:lpstr>
      <vt:lpstr>3</vt:lpstr>
      <vt:lpstr>4-5</vt:lpstr>
      <vt:lpstr>Пояснительная записка</vt:lpstr>
      <vt:lpstr>'Пояснительная записка'!OLE_LINK1</vt:lpstr>
      <vt:lpstr>'Пояснительная записка'!Область_печати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Дашкевич Ирина Владимировна</cp:lastModifiedBy>
  <cp:lastPrinted>2015-11-25T10:03:57Z</cp:lastPrinted>
  <dcterms:created xsi:type="dcterms:W3CDTF">2005-01-19T10:32:31Z</dcterms:created>
  <dcterms:modified xsi:type="dcterms:W3CDTF">2015-11-25T14:21:03Z</dcterms:modified>
</cp:coreProperties>
</file>