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80" yWindow="-60" windowWidth="19200" windowHeight="6750"/>
  </bookViews>
  <sheets>
    <sheet name="1-2" sheetId="1" r:id="rId1"/>
    <sheet name="3" sheetId="2" r:id="rId2"/>
    <sheet name="4-5" sheetId="3" r:id="rId3"/>
    <sheet name="пояснительная записка" sheetId="4" r:id="rId4"/>
  </sheets>
  <definedNames>
    <definedName name="_xlnm._FilterDatabase" localSheetId="1" hidden="1">'3'!$A$3:$Q$57</definedName>
    <definedName name="_xlnm.Print_Area" localSheetId="3">'пояснительная записка'!$A$1:$Q$32</definedName>
  </definedNames>
  <calcPr calcId="145621" refMode="R1C1"/>
</workbook>
</file>

<file path=xl/calcChain.xml><?xml version="1.0" encoding="utf-8"?>
<calcChain xmlns="http://schemas.openxmlformats.org/spreadsheetml/2006/main">
  <c r="H39" i="2" l="1"/>
  <c r="H22" i="2"/>
  <c r="F40" i="2"/>
  <c r="F46" i="2"/>
  <c r="F51" i="2"/>
  <c r="F53" i="2"/>
  <c r="F48" i="2"/>
  <c r="F4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18" i="2"/>
  <c r="F19" i="2"/>
  <c r="F20" i="2"/>
  <c r="F10" i="2"/>
  <c r="F11" i="2"/>
  <c r="F12" i="2"/>
  <c r="F13" i="2"/>
  <c r="F14" i="2"/>
  <c r="F15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18" i="2"/>
  <c r="G19" i="2"/>
  <c r="G20" i="2"/>
  <c r="G10" i="2"/>
  <c r="G11" i="2"/>
  <c r="G12" i="2"/>
  <c r="G13" i="2"/>
  <c r="G14" i="2"/>
  <c r="G15" i="2"/>
  <c r="L51" i="2"/>
  <c r="M56" i="2"/>
  <c r="G39" i="2" l="1"/>
  <c r="G48" i="2"/>
  <c r="I22" i="2"/>
  <c r="J22" i="2"/>
  <c r="K22" i="2"/>
  <c r="L22" i="2"/>
  <c r="M22" i="2"/>
  <c r="N22" i="2"/>
  <c r="O22" i="2"/>
  <c r="P22" i="2"/>
  <c r="Q22" i="2"/>
  <c r="R22" i="2"/>
  <c r="S22" i="2"/>
  <c r="F39" i="2" l="1"/>
  <c r="F22" i="2" s="1"/>
  <c r="G22" i="2"/>
  <c r="I8" i="2"/>
  <c r="I16" i="2"/>
  <c r="I41" i="2"/>
  <c r="I46" i="2"/>
  <c r="I51" i="2"/>
  <c r="H18" i="2"/>
  <c r="H19" i="2"/>
  <c r="H20" i="2"/>
  <c r="H53" i="2"/>
  <c r="G53" i="2" s="1"/>
  <c r="H48" i="2"/>
  <c r="H43" i="2"/>
  <c r="G43" i="2" s="1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42" i="2"/>
  <c r="G42" i="2" s="1"/>
  <c r="O8" i="2" l="1"/>
  <c r="O16" i="2"/>
  <c r="N46" i="2" l="1"/>
  <c r="N51" i="2"/>
  <c r="N41" i="2"/>
  <c r="N16" i="2"/>
  <c r="N8" i="2"/>
  <c r="H23" i="2"/>
  <c r="H17" i="2"/>
  <c r="H16" i="2" s="1"/>
  <c r="H10" i="2"/>
  <c r="H11" i="2"/>
  <c r="H12" i="2"/>
  <c r="H13" i="2"/>
  <c r="H14" i="2"/>
  <c r="H15" i="2"/>
  <c r="H9" i="2"/>
  <c r="H8" i="2" s="1"/>
  <c r="O51" i="2"/>
  <c r="O46" i="2"/>
  <c r="O41" i="2"/>
  <c r="O40" i="2" s="1"/>
  <c r="O21" i="2" s="1"/>
  <c r="O7" i="2" s="1"/>
  <c r="N40" i="2"/>
  <c r="P8" i="2"/>
  <c r="P16" i="2"/>
  <c r="P51" i="2"/>
  <c r="P46" i="2"/>
  <c r="P41" i="2"/>
  <c r="H52" i="2"/>
  <c r="H47" i="2"/>
  <c r="G47" i="2" s="1"/>
  <c r="H41" i="2"/>
  <c r="L56" i="2"/>
  <c r="F42" i="2"/>
  <c r="G52" i="2"/>
  <c r="F52" i="2" s="1"/>
  <c r="C16" i="2"/>
  <c r="J8" i="2"/>
  <c r="K8" i="2"/>
  <c r="L8" i="2"/>
  <c r="M8" i="2"/>
  <c r="Q8" i="2"/>
  <c r="R8" i="2"/>
  <c r="S8" i="2"/>
  <c r="J16" i="2"/>
  <c r="K16" i="2"/>
  <c r="L16" i="2"/>
  <c r="M16" i="2"/>
  <c r="Q16" i="2"/>
  <c r="R16" i="2"/>
  <c r="S16" i="2"/>
  <c r="Q41" i="2"/>
  <c r="R41" i="2"/>
  <c r="S41" i="2"/>
  <c r="M41" i="2"/>
  <c r="G41" i="2"/>
  <c r="J41" i="2"/>
  <c r="K41" i="2"/>
  <c r="L41" i="2"/>
  <c r="M46" i="2"/>
  <c r="L46" i="2"/>
  <c r="J46" i="2"/>
  <c r="K46" i="2"/>
  <c r="Q46" i="2"/>
  <c r="R46" i="2"/>
  <c r="S46" i="2"/>
  <c r="M51" i="2"/>
  <c r="Q51" i="2"/>
  <c r="R51" i="2"/>
  <c r="S51" i="2"/>
  <c r="J51" i="2"/>
  <c r="C22" i="2"/>
  <c r="C21" i="2" s="1"/>
  <c r="C7" i="2" s="1"/>
  <c r="E40" i="2"/>
  <c r="E21" i="2" s="1"/>
  <c r="E7" i="2" s="1"/>
  <c r="D40" i="2"/>
  <c r="D6" i="3"/>
  <c r="K51" i="2"/>
  <c r="BK23" i="1"/>
  <c r="BK24" i="1"/>
  <c r="BK25" i="1"/>
  <c r="BH26" i="1"/>
  <c r="BE26" i="1"/>
  <c r="BF26" i="1"/>
  <c r="BG26" i="1"/>
  <c r="BI26" i="1"/>
  <c r="BJ26" i="1"/>
  <c r="BD26" i="1"/>
  <c r="G9" i="2" l="1"/>
  <c r="M40" i="2"/>
  <c r="M21" i="2" s="1"/>
  <c r="M7" i="2" s="1"/>
  <c r="R40" i="2"/>
  <c r="R21" i="2" s="1"/>
  <c r="R7" i="2" s="1"/>
  <c r="P40" i="2"/>
  <c r="P21" i="2" s="1"/>
  <c r="P7" i="2" s="1"/>
  <c r="G23" i="2"/>
  <c r="F23" i="2" s="1"/>
  <c r="N21" i="2"/>
  <c r="N7" i="2" s="1"/>
  <c r="S40" i="2"/>
  <c r="S21" i="2" s="1"/>
  <c r="S7" i="2" s="1"/>
  <c r="I40" i="2"/>
  <c r="I21" i="2" s="1"/>
  <c r="I7" i="2" s="1"/>
  <c r="D21" i="2"/>
  <c r="D7" i="2" s="1"/>
  <c r="J40" i="2"/>
  <c r="J21" i="2" s="1"/>
  <c r="J7" i="2" s="1"/>
  <c r="L40" i="2"/>
  <c r="L21" i="2" s="1"/>
  <c r="L7" i="2" s="1"/>
  <c r="H51" i="2"/>
  <c r="G46" i="2"/>
  <c r="H46" i="2"/>
  <c r="F47" i="2"/>
  <c r="Q40" i="2"/>
  <c r="Q21" i="2" s="1"/>
  <c r="Q7" i="2" s="1"/>
  <c r="G17" i="2"/>
  <c r="F17" i="2" s="1"/>
  <c r="K40" i="2"/>
  <c r="K21" i="2" s="1"/>
  <c r="K7" i="2" s="1"/>
  <c r="BK26" i="1"/>
  <c r="G51" i="2"/>
  <c r="F41" i="2"/>
  <c r="G8" i="2" l="1"/>
  <c r="F9" i="2"/>
  <c r="F8" i="2" s="1"/>
  <c r="H40" i="2"/>
  <c r="H21" i="2" s="1"/>
  <c r="H7" i="2" s="1"/>
  <c r="F21" i="2"/>
  <c r="G40" i="2"/>
  <c r="G21" i="2" s="1"/>
  <c r="F16" i="2"/>
  <c r="G16" i="2"/>
  <c r="F7" i="2" l="1"/>
  <c r="G7" i="2"/>
</calcChain>
</file>

<file path=xl/sharedStrings.xml><?xml version="1.0" encoding="utf-8"?>
<sst xmlns="http://schemas.openxmlformats.org/spreadsheetml/2006/main" count="505" uniqueCount="323">
  <si>
    <t>1 нед.</t>
  </si>
  <si>
    <t>1 нед</t>
  </si>
  <si>
    <t>Кабинет гуманитарных и социально-экономических дисциплин</t>
  </si>
  <si>
    <t>Кабинет иностранного языка</t>
  </si>
  <si>
    <t>Кабинет медико-биологических дисциплин</t>
  </si>
  <si>
    <t>Кабинет безопасности жизнедеятельности</t>
  </si>
  <si>
    <t>Кабинет рисунка и живописи</t>
  </si>
  <si>
    <t>Лаборатория информатики и информационно-коммуникационных технологий</t>
  </si>
  <si>
    <t>Лаборатория медико-биологическая</t>
  </si>
  <si>
    <t>Лаборатория технологии маникюра и художественного оформления ногтей</t>
  </si>
  <si>
    <t>Лаборатория технологии педикюра</t>
  </si>
  <si>
    <t>Лаборатория технологии косметических услуг</t>
  </si>
  <si>
    <t>Лаборатория технологии массажа и профилактической коррекции тела</t>
  </si>
  <si>
    <t>Салон эстетических, косметических услуг</t>
  </si>
  <si>
    <t>Сентябрь</t>
  </si>
  <si>
    <t>Октябрь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</si>
  <si>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</si>
  <si>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</si>
  <si>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</si>
  <si>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</si>
  <si>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</si>
  <si>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</si>
  <si>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</si>
  <si>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</si>
  <si>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III</t>
  </si>
  <si>
    <t>Ноябрь</t>
  </si>
  <si>
    <t>Август</t>
  </si>
  <si>
    <t>Курсы</t>
  </si>
  <si>
    <t>Итого</t>
  </si>
  <si>
    <t>Обозначения:</t>
  </si>
  <si>
    <t>Каникулы</t>
  </si>
  <si>
    <t>Теоретическое обучение</t>
  </si>
  <si>
    <t>Промежуточная аттестация</t>
  </si>
  <si>
    <t>х</t>
  </si>
  <si>
    <t>:  :</t>
  </si>
  <si>
    <t>o</t>
  </si>
  <si>
    <t>3. План учебного процесса</t>
  </si>
  <si>
    <t>Индекс</t>
  </si>
  <si>
    <t>1 курс</t>
  </si>
  <si>
    <t>3 курс</t>
  </si>
  <si>
    <t>Всего</t>
  </si>
  <si>
    <t>2 курс</t>
  </si>
  <si>
    <t>Наименование</t>
  </si>
  <si>
    <t>№ п/п</t>
  </si>
  <si>
    <t>Учебная нагрузка обучающихся (час.)</t>
  </si>
  <si>
    <t>максимальная</t>
  </si>
  <si>
    <t>Обязательная аудиторная</t>
  </si>
  <si>
    <t>всего занятий</t>
  </si>
  <si>
    <t>в т. ч.</t>
  </si>
  <si>
    <t>Наименование циклов, дисциплин, профессиональных модулей, МДК, практик</t>
  </si>
  <si>
    <t>самостоятельная работа</t>
  </si>
  <si>
    <t>лабораторных работ и практических занятий</t>
  </si>
  <si>
    <t xml:space="preserve">курсовых работ (проектов) </t>
  </si>
  <si>
    <t>учебная</t>
  </si>
  <si>
    <t>производственная  (по профилю специальности)</t>
  </si>
  <si>
    <t>Обучение по дисциплинаам и междисциплинарным курсам</t>
  </si>
  <si>
    <t>Учебная практика</t>
  </si>
  <si>
    <t>Производственная практика</t>
  </si>
  <si>
    <t>по профилю специальности</t>
  </si>
  <si>
    <t xml:space="preserve">преддипломная </t>
  </si>
  <si>
    <t xml:space="preserve">промежуточная аттестация </t>
  </si>
  <si>
    <t xml:space="preserve">Государственная (итоговая) аттестация </t>
  </si>
  <si>
    <t>Форма обучения - очная</t>
  </si>
  <si>
    <t xml:space="preserve">Производственная практика              (по профилю специальности) </t>
  </si>
  <si>
    <t xml:space="preserve">Производственная практика (преддипломная) </t>
  </si>
  <si>
    <t>═</t>
  </si>
  <si>
    <t xml:space="preserve">2. Сводные данные по бюджету времени (в неделях)
</t>
  </si>
  <si>
    <t>∆</t>
  </si>
  <si>
    <t>Производственная практика (по профилю специальности)</t>
  </si>
  <si>
    <t>Производственная практика (преддипломная)</t>
  </si>
  <si>
    <t>дисциплин и МДК</t>
  </si>
  <si>
    <t>учебной практики</t>
  </si>
  <si>
    <t>экзаменов</t>
  </si>
  <si>
    <t>зачетов</t>
  </si>
  <si>
    <t>контрольных работ</t>
  </si>
  <si>
    <t>К.00</t>
  </si>
  <si>
    <t>ГИА.01</t>
  </si>
  <si>
    <t>ГИА.02</t>
  </si>
  <si>
    <t>Практика (час.)</t>
  </si>
  <si>
    <t>Всего:</t>
  </si>
  <si>
    <t xml:space="preserve">экзамен </t>
  </si>
  <si>
    <t>контрольная работ</t>
  </si>
  <si>
    <t>зачет</t>
  </si>
  <si>
    <t>Формы промежуточной аттестации  (семестр)</t>
  </si>
  <si>
    <t>1.</t>
  </si>
  <si>
    <t>2.</t>
  </si>
  <si>
    <t>3.</t>
  </si>
  <si>
    <t>4.</t>
  </si>
  <si>
    <t>5.</t>
  </si>
  <si>
    <t>Кабинеты:</t>
  </si>
  <si>
    <t>Лаборатории:</t>
  </si>
  <si>
    <t>Спортивный комплекс:</t>
  </si>
  <si>
    <t>Залы:</t>
  </si>
  <si>
    <t xml:space="preserve">                                               </t>
  </si>
  <si>
    <t xml:space="preserve">* не входит в общее количество зачетов и экзаменов </t>
  </si>
  <si>
    <t>5. Перечень лабораторий, кабинетов, мастерских и др.</t>
  </si>
  <si>
    <t>Семестр</t>
  </si>
  <si>
    <t>Недель</t>
  </si>
  <si>
    <t>ПДП.00</t>
  </si>
  <si>
    <t>4. Учебная и производственная практика</t>
  </si>
  <si>
    <t xml:space="preserve"> =</t>
  </si>
  <si>
    <t>::</t>
  </si>
  <si>
    <t>о</t>
  </si>
  <si>
    <t>ΙΙΙ</t>
  </si>
  <si>
    <t>ОГСЭ.00</t>
  </si>
  <si>
    <t>ЕН.00</t>
  </si>
  <si>
    <t>Основы философии</t>
  </si>
  <si>
    <t>История</t>
  </si>
  <si>
    <t>Иностранный язык</t>
  </si>
  <si>
    <t>Физическая культура</t>
  </si>
  <si>
    <t>П.00</t>
  </si>
  <si>
    <t>ОП.00</t>
  </si>
  <si>
    <t>Общепрофессиональные дисциплины</t>
  </si>
  <si>
    <t>Сервисная деятельность</t>
  </si>
  <si>
    <t>Рисунок и живопись</t>
  </si>
  <si>
    <t>Безопасность жизнедеятельности</t>
  </si>
  <si>
    <t>ПМ.00</t>
  </si>
  <si>
    <t>Профессиональные модули</t>
  </si>
  <si>
    <t>ПМ.01</t>
  </si>
  <si>
    <t>ПП.01</t>
  </si>
  <si>
    <t>ПМ.02</t>
  </si>
  <si>
    <t>ПМ.03</t>
  </si>
  <si>
    <t>Стандартизация и подтверждение соответствия</t>
  </si>
  <si>
    <t>ПМ.04</t>
  </si>
  <si>
    <t>Психология общения</t>
  </si>
  <si>
    <t>Эстетика</t>
  </si>
  <si>
    <t>ГИА.00</t>
  </si>
  <si>
    <t>занятия на уроках</t>
  </si>
  <si>
    <t>Спортивный зал</t>
  </si>
  <si>
    <t>Актовый зал</t>
  </si>
  <si>
    <t xml:space="preserve">                           </t>
  </si>
  <si>
    <t>1. Календарный учебный график</t>
  </si>
  <si>
    <t>Открытый стадион широкого профиля с элементами полосы препятствий</t>
  </si>
  <si>
    <t>Стрелковый тир</t>
  </si>
  <si>
    <t>Библиотека, читальный зал с выходом в сеть Интернет</t>
  </si>
  <si>
    <t>Пояснения к учебному плану</t>
  </si>
  <si>
    <t xml:space="preserve">1. Учебный план разработан в соответствии с Московским  базисным учебным планом, утвержденным приказом Департамента образования города Москвы от 11 мая 2010 г. № 958 и разработанным на основе приказа Министерства образования и науки Российской Федерации от 09.03.2004 г.  № 1312 "Об утверждении федерального базисного учебного плана и примерных учебных планов для образовательных учреждений Российской Федерации, реализующих программы общего образования" (в редакции от 20.08.2008 г. № 241 и от30.08.2010 г. №839), с Федеральным государственным образовательным стандартом  среднего профессионального образования по специальности 080114 Экономика и бухгалтерский учет (по отраслям), утвержденным приказом Министерства и науки Российской Федерации от 06 апреля  2010 г. № 285, зарегистрированном в Министерстве юстиции России от 17 мая  2010 г. № 17241, Положением об учебной и производственной практике студентов (курсантов), осваивающих основные профессиональные образовательные программы среднего профессионального образования, утвержденным приказом Министерства образования и науки Российской Федерации от 26 ноября 2009 г. № 673.
</t>
  </si>
  <si>
    <t>2. Начало учебных занятий - 1 сентября, окончание - в соответствии с календарным учебным графиком.</t>
  </si>
  <si>
    <t>3. Максимальный объем учебной нагрузки обучающихся составляет 54 академических часа в неделю, включая все виды аудиторной и внеаудиторной (самостоятельной) учебной работы по освоению основной профессиональной образовательной программы.</t>
  </si>
  <si>
    <t>4. Максимальный объем аудиторной учебной нагрузки составляет 36 академических часов в неделю.</t>
  </si>
  <si>
    <t>5. При распределении обязательной нагрузки по курсам и семестрам использовано 42  часов вариативной части. Остальной объем времени 648 (в т.ч. практических занятий 628 часов) , отведенный на вариативную часть использован на увеличение объема часов  дисциплин цикла ОГСЭ, в том числе на введение дисциплины "Русский язык и культура речи" - 51 час(8);  31 час (30) добавлен на увеличение объема часов дисциплины ЕН.02 Информационные технологии в профессиональной деятельности;   364 (192)часа добавлены на увеличение объема часов дисциплин цикла ОП. Общепрофессиональных дисциплин: 24 часа -ОП.05 Правовое обеспечение профессиональной деятельности и на введение новых дисциплин: 68 (26) часов- ОП.11 Экономическая теория, 34(12) часа - ОП.12 Основы банковского дела,44 (18)часа - ОП.13 Маркетинг, 78 (38) часов - ОП.14 Анализ финансово-хозяйственной деятельности, 50(36) часов - ОП.15 Бизнес-планирование, 56 (46) часов - ОП.16 Международные стандарты финансовой отчетности, 34 (16) часа - ОП.17 Этика делового общения; 158 часа (152) добавлено на увеличение объема часов профессиональных модулей: 40 (34) часов - ПМ.01 Документирование хозяйственных операций и ведение бухгалтерского учета имущества организации, 60 часов практических занятий - ПМ.02 Ведение бухгалтерского учета источников формирования имущества, выполнение работ по инвентаризации имущества и финансовых обязательств организации, 6 часов практических занятий - ПМ.03 Проведение расчетов с бюджетом и внебюджетными фондами, 52 (40) часа - ПМ.04 Составление и использование бухгалтерской отчетности.</t>
  </si>
  <si>
    <t>6. Объем часов по дисциплине "Физическая культура" реализуется как за счет часов, указанных в учебном  плане, так и за счет различных форм внеаудиторных занятий в спортивных клубах, секциях по воллейболу и футболу.</t>
  </si>
  <si>
    <t>7.  По завершении изучения дисциплин общеобразовательного цикла предусмотрены экзамены: во 2-ом семестре по дисциплинам "История" и "Обществознание" (комплексный);  "Русский язык" и "Математика" (письменные); "Экономика",  "Право".</t>
  </si>
  <si>
    <t>8. По завершении изучения общепрофессиональных дисциплин и междисциплинарных курсов предусмотрены экзамены:  по общепрофессиональным дисциплинам: Экономика организации - 4 семестр, Анализ финансово-хозяйственной деятельности - 6 семестр; МДК.01.01 "Практические основы бухгалтерского учета имущества организации"- 4 семестр, МДК.02.01 "Практические основы бухгалтерского учета источников формирования имущества организации" - 4 семестр, МДК.02.02 "Бухгалтерские технологии проведения и оформления инвентаризации" - 4 семестр, МДК.03.01 "Организация расчетов с бюджетом и внебюджетными фондами" - 5 семестр, МДК.04.01 " Технология составления бухгалтерской отчетности" - 6 семестр, МДК.04.02 "Основы анализа бухгалтерской отчетности" - 6 семестр и зачет - 5 семестр.  По освоении программ профессиональных модулей в последнем семестре изучения проводится экзамен (квалификационный), по итогам проверки которого выносится решение: "вид профессиональной деятельности освоен/не освоен".</t>
  </si>
  <si>
    <t>9. Контрольные работы и  зачеты   проводятся за счет часов, отведенных  на изучение дисциплин  или междисциплинарных курсов.</t>
  </si>
  <si>
    <t>10. Выполнение курсовых  проектов (работ) является видом учебной работы по общепрофессиональной дисциплине ОП.01 "Экономика организации" и профессиональному модулю ПМ.04 "Составление и использование бухгалтерской отчетности" профессионального цикла, которые реализуются в пределах времени, отведенного на их изучение.</t>
  </si>
  <si>
    <t>11. Консультации предусмотрены в объеме 100 часов на учебную группы на каждый учебный год. Формы проведения консультаций  (групповые, индивидуальные, письменные, устные) определяются образовательных учреждением.</t>
  </si>
  <si>
    <t>12. Учебная практика  и производственная практика (по профилю специальности) проводятся в рамках профессиональных модулей. Учебная практика в объеме 2 недель реализуется в рамках профессионального модуля ПМ.05 "Выполнение работ по одной или несколькимпрофессиям рабочих, должностям служащих".  Производственная практика (по профилю специальности) в объеме 8 недель реализуется концентрировано по каждому из видов профессиональной деятельности, предусмотренных ФГОС СПО по специальности: ПМ.01 Документирование хозяйственных операций и ведение бухгалтерского учета имущества организации - 2 недели (4 семестр), ПМ.02 Ведение бухгалтерского учета источников формирования имущества, выполнение работ по инвентаризации имущества и финансовых обязательств организации - 2 недели ( 4 семестр), ПМ.03 Проведение расчетов с бюджетом и внебюджетными фондами - 2 недели (5 семестр),  ПМ.04 Составление и использование бухгалтерской отчетности -2 недели (6 семестр). Производственная практика (преддипломная) проводится в объеме 4 недель концентрированно (6 семестр).</t>
  </si>
  <si>
    <t xml:space="preserve">13. В период прохождения учебной практики, предусмотренной в рамках ПМ.05 "Выполнение работ по одной или несколькимпрофессиям рабочих, должностям служащих", студенты осваиваютодну или две профессии из Перечня профессий рабочих, должностей служащих, рекомендуемых к освоению в рамках основной профессиональной образовательной программы СПО: "Кассир".  </t>
  </si>
  <si>
    <t>14. В период обучения с юношами проводятся учебные сборы в соответствии с п. 1 ст. 13 Федерального закона "О воинской обязанности и военной службе" от 28 марта 1998 г. № 53-ФЗ.</t>
  </si>
  <si>
    <t>15. Государственная (итоговая) аттестация предусмотрена в виде выпускной квалификационной  работы.</t>
  </si>
  <si>
    <t xml:space="preserve">                                          Согласовано</t>
  </si>
  <si>
    <t>Руководитель структурного подразделения по УМР</t>
  </si>
  <si>
    <t>Д.А. Яровинкин</t>
  </si>
  <si>
    <t>Заместитель директора по НМР</t>
  </si>
  <si>
    <t>С.Л. Денисова</t>
  </si>
  <si>
    <t>Председатель ЦК</t>
  </si>
  <si>
    <t>Утверждаю</t>
  </si>
  <si>
    <t>Мастерские:</t>
  </si>
  <si>
    <t>Библиотека</t>
  </si>
  <si>
    <t>Читальный зал с выходом в сеть Интернет</t>
  </si>
  <si>
    <t>=</t>
  </si>
  <si>
    <t>Учебный план</t>
  </si>
  <si>
    <t>Директор</t>
  </si>
  <si>
    <t>144/4нед</t>
  </si>
  <si>
    <t>ЧУ ПОО "Интерколледж"</t>
  </si>
  <si>
    <t>_____________Ивлиев Т.Ю.</t>
  </si>
  <si>
    <t>Экологические основы природопользования</t>
  </si>
  <si>
    <t>2 нед</t>
  </si>
  <si>
    <t>производственной практики</t>
  </si>
  <si>
    <t xml:space="preserve"> преддипломная практика</t>
  </si>
  <si>
    <t>43.02.04 Прикладная эстетика</t>
  </si>
  <si>
    <r>
      <t xml:space="preserve">Квалификация -  </t>
    </r>
    <r>
      <rPr>
        <b/>
        <sz val="10"/>
        <rFont val="Times New Roman"/>
        <family val="1"/>
        <charset val="204"/>
      </rPr>
      <t xml:space="preserve"> Технолог-эстетист</t>
    </r>
  </si>
  <si>
    <t>Основы политологии и социологии</t>
  </si>
  <si>
    <t>История мировой культуры</t>
  </si>
  <si>
    <t>Информатика и информационно- коммуникационные технологии в профессиональной деятельности</t>
  </si>
  <si>
    <t>Биохимия</t>
  </si>
  <si>
    <t>Косметическая химия</t>
  </si>
  <si>
    <t>6</t>
  </si>
  <si>
    <t>2</t>
  </si>
  <si>
    <t>Основы латинского языка с медицинской терминологией</t>
  </si>
  <si>
    <t>Основы микробиологии, вирусологии, иммунологии</t>
  </si>
  <si>
    <t>Основы дерматологии</t>
  </si>
  <si>
    <t>Основы гигиены и экологии человека</t>
  </si>
  <si>
    <t>Материаловедение и технологическое оборудование</t>
  </si>
  <si>
    <t>Анатомия и физиология человека</t>
  </si>
  <si>
    <t>Основы пластической анатомии</t>
  </si>
  <si>
    <t>Венерология</t>
  </si>
  <si>
    <t>Онкодерматология</t>
  </si>
  <si>
    <t>Косметический массаж лица</t>
  </si>
  <si>
    <t>Косметические работы по коррекции тела</t>
  </si>
  <si>
    <t>Технология маникюра</t>
  </si>
  <si>
    <t>Технология педикюра</t>
  </si>
  <si>
    <t>Проведение эстетико-технологических процессов услуг маникюра и педикюра</t>
  </si>
  <si>
    <t>Проведение эстетико-технологических процессов косметических услуг</t>
  </si>
  <si>
    <t>Технология косметических услуг</t>
  </si>
  <si>
    <t>Технология визажа</t>
  </si>
  <si>
    <t>6 нед</t>
  </si>
  <si>
    <t>5 нед</t>
  </si>
  <si>
    <t>Проведение эстетико-технологических процессов массажа и профилактической коррекции тела</t>
  </si>
  <si>
    <t>Диетология</t>
  </si>
  <si>
    <t>Технология массажа</t>
  </si>
  <si>
    <t>Выполнение работ по одной или нескольким профессиям рабочих, должностям служащих</t>
  </si>
  <si>
    <t>6 нед.</t>
  </si>
  <si>
    <t>4 нед.</t>
  </si>
  <si>
    <t>по программе углубленной подготовки</t>
  </si>
  <si>
    <t>288/8нед</t>
  </si>
  <si>
    <t>Государственная итоговая аттестация</t>
  </si>
  <si>
    <t xml:space="preserve">Русского языка и культуры речи, литературы </t>
  </si>
  <si>
    <t>Иностранного языка</t>
  </si>
  <si>
    <t>Истории, обществознания</t>
  </si>
  <si>
    <t>Естествознания</t>
  </si>
  <si>
    <t>Математики и информатики</t>
  </si>
  <si>
    <t xml:space="preserve">Георграфии </t>
  </si>
  <si>
    <t>Экономики и права</t>
  </si>
  <si>
    <t>Консультации для студента в объеме 4 часа  на каждый учебный год</t>
  </si>
  <si>
    <t>УП.00</t>
  </si>
  <si>
    <t>ПП.02</t>
  </si>
  <si>
    <t>УП.02</t>
  </si>
  <si>
    <t>ПП.03</t>
  </si>
  <si>
    <t>УП.01</t>
  </si>
  <si>
    <t>Общий гуманитарный и социально-экономический учебный цикл</t>
  </si>
  <si>
    <t>Математический и общий естественнонаучный учебный цикл</t>
  </si>
  <si>
    <t>Профессиональный учебный цикл</t>
  </si>
  <si>
    <t>180/5 нед</t>
  </si>
  <si>
    <t>ПП.00</t>
  </si>
  <si>
    <t>Подготовка к государственной итоговой аттестации</t>
  </si>
  <si>
    <t xml:space="preserve">1.1. Выпускная квалификационная работа </t>
  </si>
  <si>
    <t>Защита выпускной квалификационной работы с 15.06 по 28.06 (2 недели)</t>
  </si>
  <si>
    <t>ОГСЭ.01.</t>
  </si>
  <si>
    <t>ОГСЭ.02.</t>
  </si>
  <si>
    <t>ОГСЭ.03.</t>
  </si>
  <si>
    <t>ОГСЭ.04.</t>
  </si>
  <si>
    <t>ОГСЭ.05.</t>
  </si>
  <si>
    <t>ОГСЭ.06.</t>
  </si>
  <si>
    <t>ОГСЭ.07.</t>
  </si>
  <si>
    <t>ЕН.01.</t>
  </si>
  <si>
    <t>ЕН.02.</t>
  </si>
  <si>
    <t>ЕН.03.</t>
  </si>
  <si>
    <t>ЕН.04.</t>
  </si>
  <si>
    <t>ОП.01.</t>
  </si>
  <si>
    <t>ОП.02.</t>
  </si>
  <si>
    <t>ОП.03.</t>
  </si>
  <si>
    <t>ОП.04.</t>
  </si>
  <si>
    <t>ОП.05.</t>
  </si>
  <si>
    <t>ОП.06.</t>
  </si>
  <si>
    <t>ОП.07.</t>
  </si>
  <si>
    <t>ОП.08.</t>
  </si>
  <si>
    <t>ОП.09.</t>
  </si>
  <si>
    <t>ОП.10.</t>
  </si>
  <si>
    <t>ОП.11.</t>
  </si>
  <si>
    <t>ОП.12.</t>
  </si>
  <si>
    <t>ОП.13.</t>
  </si>
  <si>
    <t>ОП.14.</t>
  </si>
  <si>
    <t>ОП.15.</t>
  </si>
  <si>
    <t>ОП.16.</t>
  </si>
  <si>
    <t>МДК.01.01.</t>
  </si>
  <si>
    <t>МДК.01.02.</t>
  </si>
  <si>
    <t>МДК.02.01.</t>
  </si>
  <si>
    <t>МДК.02.02.</t>
  </si>
  <si>
    <t>МДК.03.01.</t>
  </si>
  <si>
    <t>МДК.03.02.</t>
  </si>
  <si>
    <t>28.IX - 4.X</t>
  </si>
  <si>
    <t>26.X - 1.XI</t>
  </si>
  <si>
    <t>30.XI - 6.XII</t>
  </si>
  <si>
    <t>28.XII - 3.I</t>
  </si>
  <si>
    <t>29.II - 6.III</t>
  </si>
  <si>
    <t>28.III - 3.IV</t>
  </si>
  <si>
    <t>25.IV - 1.V</t>
  </si>
  <si>
    <t>30.V - 5.VI</t>
  </si>
  <si>
    <t>27.VI - 3.VII</t>
  </si>
  <si>
    <t xml:space="preserve">Стрелковый тир (электронный) </t>
  </si>
  <si>
    <t>1</t>
  </si>
  <si>
    <t>5</t>
  </si>
  <si>
    <t>"__"__________2015 г.</t>
  </si>
  <si>
    <t>Всего часов обучения по учебным циклам  ППССЗ</t>
  </si>
  <si>
    <t>Э(К)*</t>
  </si>
  <si>
    <t>4</t>
  </si>
  <si>
    <t>УП.03</t>
  </si>
  <si>
    <t xml:space="preserve"> </t>
  </si>
  <si>
    <t>3</t>
  </si>
  <si>
    <t>4 нед</t>
  </si>
  <si>
    <t>72/2нед</t>
  </si>
  <si>
    <t>72/2 нед</t>
  </si>
  <si>
    <t>144/4 нед</t>
  </si>
  <si>
    <t>11</t>
  </si>
  <si>
    <t>108/3нед</t>
  </si>
  <si>
    <t>136/1нед</t>
  </si>
  <si>
    <t>Нормативный срок обучения -2 года 10 месяцев</t>
  </si>
  <si>
    <t>Распределение обязательной нагрузки по курсам и семестрам (час. в семестр)</t>
  </si>
  <si>
    <t>1 семестр  16 недель</t>
  </si>
  <si>
    <t>2
 семестр 
 19 недель</t>
  </si>
  <si>
    <t>3 
семестр  
9 недель</t>
  </si>
  <si>
    <t>4 семестр 21  недель</t>
  </si>
  <si>
    <t>5
семестр  
11 недель</t>
  </si>
  <si>
    <t>6 семестр 7  недель</t>
  </si>
  <si>
    <t>1,2,3,5</t>
  </si>
  <si>
    <t>1,2,3</t>
  </si>
  <si>
    <t>2*</t>
  </si>
  <si>
    <t>3,4*</t>
  </si>
  <si>
    <t>3,5</t>
  </si>
  <si>
    <t>1,2,4</t>
  </si>
  <si>
    <t>3,4</t>
  </si>
  <si>
    <t>3,5*</t>
  </si>
  <si>
    <t>4,6</t>
  </si>
  <si>
    <t>6*</t>
  </si>
  <si>
    <t>Подготовка  выпускной квалификационной работы с 18.05 по 14.06 (4 недели)</t>
  </si>
  <si>
    <t>2,3,4,5,6</t>
  </si>
  <si>
    <t>на базе среднего общего образования</t>
  </si>
  <si>
    <t>ОП.17.</t>
  </si>
  <si>
    <t>Татуаж</t>
  </si>
  <si>
    <t>1,2</t>
  </si>
  <si>
    <t>12</t>
  </si>
  <si>
    <t>4,5</t>
  </si>
  <si>
    <t>Частного учреждения профессиональной образовательной организации "Интерколледж"</t>
  </si>
  <si>
    <t xml:space="preserve">  по специальности среднего профессионального образования </t>
  </si>
  <si>
    <t>1 (ЗБО)</t>
  </si>
  <si>
    <t>4 (ЗБО)</t>
  </si>
  <si>
    <t>1,2,3,4,5(все ЗБО),6*</t>
  </si>
  <si>
    <t>2 (ЗБО)</t>
  </si>
  <si>
    <t>6 (ЗБО)</t>
  </si>
  <si>
    <t>3 (ЗБО)</t>
  </si>
  <si>
    <t>5 (ЗБО)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</si>
</sst>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Arial"/>
      <family val="2"/>
      <charset val="204"/>
    </font>
    <font>
      <b/>
      <sz val="10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i/>
      <sz val="9"/>
      <name val="Times New Roman"/>
      <family val="1"/>
      <charset val="204"/>
    </font>
    <font>
      <sz val="8"/>
      <name val="Calibri"/>
      <family val="2"/>
      <charset val="204"/>
    </font>
    <font>
      <b/>
      <i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8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16"/>
      </patternFill>
    </fill>
    <fill>
      <patternFill patternType="solid">
        <fgColor indexed="9"/>
        <bgColor indexed="1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28" fillId="0" borderId="0"/>
  </cellStyleXfs>
  <cellXfs count="313"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left" vertical="top"/>
    </xf>
    <xf numFmtId="0" fontId="6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horizontal="left" vertical="top"/>
    </xf>
    <xf numFmtId="0" fontId="7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vertical="top"/>
    </xf>
    <xf numFmtId="0" fontId="9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horizontal="left" vertical="top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top"/>
    </xf>
    <xf numFmtId="0" fontId="8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vertical="top" wrapText="1"/>
    </xf>
    <xf numFmtId="0" fontId="2" fillId="0" borderId="2" xfId="0" applyNumberFormat="1" applyFont="1" applyFill="1" applyBorder="1" applyAlignment="1" applyProtection="1">
      <alignment horizontal="left" vertical="top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 wrapText="1"/>
    </xf>
    <xf numFmtId="0" fontId="4" fillId="0" borderId="1" xfId="0" applyNumberFormat="1" applyFont="1" applyFill="1" applyBorder="1" applyAlignment="1" applyProtection="1">
      <alignment horizontal="center" textRotation="90" wrapText="1"/>
    </xf>
    <xf numFmtId="0" fontId="11" fillId="0" borderId="1" xfId="0" applyNumberFormat="1" applyFont="1" applyFill="1" applyBorder="1" applyAlignment="1" applyProtection="1">
      <alignment horizontal="left" vertical="top"/>
    </xf>
    <xf numFmtId="0" fontId="10" fillId="0" borderId="1" xfId="0" applyNumberFormat="1" applyFont="1" applyFill="1" applyBorder="1" applyAlignment="1" applyProtection="1">
      <alignment horizontal="left" vertical="top"/>
    </xf>
    <xf numFmtId="0" fontId="2" fillId="0" borderId="12" xfId="0" applyNumberFormat="1" applyFont="1" applyFill="1" applyBorder="1" applyAlignment="1" applyProtection="1">
      <alignment horizontal="left" vertical="top"/>
    </xf>
    <xf numFmtId="0" fontId="5" fillId="0" borderId="1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Border="1" applyAlignment="1" applyProtection="1">
      <alignment vertical="top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left" vertical="top"/>
    </xf>
    <xf numFmtId="0" fontId="10" fillId="0" borderId="15" xfId="0" applyNumberFormat="1" applyFont="1" applyFill="1" applyBorder="1" applyAlignment="1" applyProtection="1">
      <alignment horizontal="center"/>
    </xf>
    <xf numFmtId="0" fontId="18" fillId="0" borderId="0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0" fontId="20" fillId="0" borderId="16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20" fillId="0" borderId="18" xfId="0" applyNumberFormat="1" applyFont="1" applyFill="1" applyBorder="1" applyAlignment="1" applyProtection="1">
      <alignment horizontal="center" vertical="center" wrapText="1"/>
    </xf>
    <xf numFmtId="0" fontId="21" fillId="0" borderId="16" xfId="0" applyNumberFormat="1" applyFont="1" applyFill="1" applyBorder="1" applyAlignment="1" applyProtection="1">
      <alignment horizontal="center" vertical="center" wrapText="1"/>
    </xf>
    <xf numFmtId="0" fontId="6" fillId="0" borderId="19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21" fillId="0" borderId="20" xfId="0" applyNumberFormat="1" applyFont="1" applyFill="1" applyBorder="1" applyAlignment="1" applyProtection="1">
      <alignment horizontal="center" vertical="center" wrapText="1"/>
    </xf>
    <xf numFmtId="0" fontId="6" fillId="0" borderId="19" xfId="0" applyNumberFormat="1" applyFont="1" applyFill="1" applyBorder="1" applyAlignment="1" applyProtection="1">
      <alignment horizontal="center" vertical="center" wrapText="1"/>
    </xf>
    <xf numFmtId="0" fontId="6" fillId="0" borderId="21" xfId="0" applyNumberFormat="1" applyFont="1" applyFill="1" applyBorder="1" applyAlignment="1" applyProtection="1">
      <alignment vertical="center" wrapText="1"/>
    </xf>
    <xf numFmtId="0" fontId="4" fillId="0" borderId="22" xfId="0" applyNumberFormat="1" applyFont="1" applyFill="1" applyBorder="1" applyAlignment="1" applyProtection="1">
      <alignment horizontal="right" vertical="center" wrapText="1"/>
    </xf>
    <xf numFmtId="0" fontId="6" fillId="0" borderId="22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right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left" vertical="center" wrapText="1"/>
    </xf>
    <xf numFmtId="0" fontId="6" fillId="0" borderId="24" xfId="0" applyNumberFormat="1" applyFont="1" applyFill="1" applyBorder="1" applyAlignment="1" applyProtection="1">
      <alignment horizontal="left" vertical="center" wrapText="1"/>
    </xf>
    <xf numFmtId="0" fontId="6" fillId="0" borderId="25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6" fillId="0" borderId="21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vertical="top" wrapText="1"/>
    </xf>
    <xf numFmtId="0" fontId="21" fillId="0" borderId="0" xfId="0" applyNumberFormat="1" applyFont="1" applyFill="1" applyBorder="1" applyAlignment="1" applyProtection="1">
      <alignment horizontal="center" vertical="top" wrapText="1"/>
    </xf>
    <xf numFmtId="0" fontId="23" fillId="0" borderId="0" xfId="0" applyNumberFormat="1" applyFont="1" applyFill="1" applyBorder="1" applyAlignment="1" applyProtection="1">
      <alignment horizontal="left" vertical="top" wrapText="1"/>
    </xf>
    <xf numFmtId="0" fontId="23" fillId="0" borderId="0" xfId="0" applyNumberFormat="1" applyFont="1" applyFill="1" applyBorder="1" applyAlignment="1" applyProtection="1">
      <alignment horizontal="left" vertical="top"/>
    </xf>
    <xf numFmtId="0" fontId="23" fillId="0" borderId="0" xfId="0" applyNumberFormat="1" applyFont="1" applyFill="1" applyBorder="1" applyAlignment="1" applyProtection="1">
      <alignment vertical="top"/>
    </xf>
    <xf numFmtId="0" fontId="11" fillId="0" borderId="0" xfId="0" applyNumberFormat="1" applyFont="1" applyFill="1" applyBorder="1" applyAlignment="1" applyProtection="1">
      <alignment vertical="top" wrapText="1"/>
    </xf>
    <xf numFmtId="0" fontId="23" fillId="0" borderId="0" xfId="0" applyNumberFormat="1" applyFont="1" applyFill="1" applyBorder="1" applyAlignment="1" applyProtection="1">
      <alignment horizontal="right" vertical="top" wrapText="1"/>
    </xf>
    <xf numFmtId="0" fontId="24" fillId="0" borderId="13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top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22" fillId="0" borderId="24" xfId="0" applyNumberFormat="1" applyFont="1" applyFill="1" applyBorder="1" applyAlignment="1" applyProtection="1">
      <alignment horizontal="left" vertical="center" wrapText="1"/>
    </xf>
    <xf numFmtId="0" fontId="22" fillId="0" borderId="27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vertical="top" wrapText="1"/>
    </xf>
    <xf numFmtId="0" fontId="22" fillId="0" borderId="1" xfId="0" applyNumberFormat="1" applyFont="1" applyFill="1" applyBorder="1" applyAlignment="1" applyProtection="1">
      <alignment horizontal="left" vertical="center" wrapText="1"/>
    </xf>
    <xf numFmtId="0" fontId="24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20" fillId="0" borderId="0" xfId="0" applyNumberFormat="1" applyFont="1" applyFill="1" applyBorder="1" applyAlignment="1" applyProtection="1">
      <alignment vertical="top"/>
    </xf>
    <xf numFmtId="0" fontId="2" fillId="0" borderId="19" xfId="0" applyNumberFormat="1" applyFont="1" applyFill="1" applyBorder="1" applyAlignment="1" applyProtection="1">
      <alignment horizontal="center" vertical="top"/>
    </xf>
    <xf numFmtId="0" fontId="10" fillId="0" borderId="28" xfId="0" applyNumberFormat="1" applyFont="1" applyFill="1" applyBorder="1" applyAlignment="1" applyProtection="1">
      <alignment horizontal="center"/>
    </xf>
    <xf numFmtId="0" fontId="10" fillId="0" borderId="29" xfId="0" applyNumberFormat="1" applyFont="1" applyFill="1" applyBorder="1" applyAlignment="1" applyProtection="1">
      <alignment horizont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2" fillId="0" borderId="21" xfId="0" applyNumberFormat="1" applyFont="1" applyFill="1" applyBorder="1" applyAlignment="1" applyProtection="1">
      <alignment horizontal="center" vertical="top"/>
    </xf>
    <xf numFmtId="0" fontId="2" fillId="0" borderId="22" xfId="0" applyNumberFormat="1" applyFont="1" applyFill="1" applyBorder="1" applyAlignment="1" applyProtection="1">
      <alignment horizontal="center"/>
    </xf>
    <xf numFmtId="0" fontId="2" fillId="0" borderId="30" xfId="0" applyNumberFormat="1" applyFont="1" applyFill="1" applyBorder="1" applyAlignment="1" applyProtection="1">
      <alignment horizontal="center"/>
    </xf>
    <xf numFmtId="0" fontId="11" fillId="0" borderId="23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top"/>
    </xf>
    <xf numFmtId="0" fontId="8" fillId="0" borderId="27" xfId="0" applyNumberFormat="1" applyFont="1" applyFill="1" applyBorder="1" applyAlignment="1" applyProtection="1">
      <alignment horizontal="center" vertical="top" wrapText="1"/>
    </xf>
    <xf numFmtId="1" fontId="6" fillId="0" borderId="1" xfId="0" applyNumberFormat="1" applyFont="1" applyFill="1" applyBorder="1" applyAlignment="1" applyProtection="1">
      <alignment horizontal="center" vertical="top"/>
    </xf>
    <xf numFmtId="0" fontId="5" fillId="0" borderId="1" xfId="0" applyNumberFormat="1" applyFont="1" applyFill="1" applyBorder="1" applyAlignment="1" applyProtection="1">
      <alignment horizontal="center" vertical="top"/>
    </xf>
    <xf numFmtId="0" fontId="22" fillId="0" borderId="1" xfId="1" applyNumberFormat="1" applyFont="1" applyFill="1" applyBorder="1" applyAlignment="1" applyProtection="1">
      <alignment horizontal="left" vertical="center" wrapText="1"/>
      <protection locked="0"/>
    </xf>
    <xf numFmtId="0" fontId="22" fillId="2" borderId="1" xfId="1" applyNumberFormat="1" applyFont="1" applyFill="1" applyBorder="1" applyAlignment="1" applyProtection="1">
      <alignment horizontal="left" vertical="center" wrapText="1"/>
      <protection locked="0"/>
    </xf>
    <xf numFmtId="0" fontId="6" fillId="0" borderId="27" xfId="0" applyNumberFormat="1" applyFont="1" applyFill="1" applyBorder="1" applyAlignment="1" applyProtection="1">
      <alignment horizontal="left" vertical="center" wrapText="1"/>
    </xf>
    <xf numFmtId="0" fontId="22" fillId="3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 applyProtection="1">
      <alignment horizontal="center" vertical="top"/>
    </xf>
    <xf numFmtId="0" fontId="25" fillId="4" borderId="12" xfId="0" applyNumberFormat="1" applyFont="1" applyFill="1" applyBorder="1" applyAlignment="1" applyProtection="1">
      <alignment horizontal="center" vertical="center" textRotation="90"/>
    </xf>
    <xf numFmtId="0" fontId="25" fillId="4" borderId="12" xfId="0" applyNumberFormat="1" applyFont="1" applyFill="1" applyBorder="1" applyAlignment="1" applyProtection="1">
      <alignment horizontal="left" vertical="center" wrapText="1"/>
    </xf>
    <xf numFmtId="0" fontId="4" fillId="4" borderId="1" xfId="0" applyNumberFormat="1" applyFont="1" applyFill="1" applyBorder="1" applyAlignment="1" applyProtection="1">
      <alignment horizontal="left" vertical="top"/>
    </xf>
    <xf numFmtId="0" fontId="4" fillId="4" borderId="1" xfId="0" applyNumberFormat="1" applyFont="1" applyFill="1" applyBorder="1" applyAlignment="1" applyProtection="1">
      <alignment horizontal="left" vertical="top" wrapText="1"/>
    </xf>
    <xf numFmtId="0" fontId="6" fillId="4" borderId="1" xfId="0" applyNumberFormat="1" applyFont="1" applyFill="1" applyBorder="1" applyAlignment="1" applyProtection="1">
      <alignment horizontal="center" vertical="center"/>
    </xf>
    <xf numFmtId="0" fontId="4" fillId="4" borderId="1" xfId="0" applyNumberFormat="1" applyFont="1" applyFill="1" applyBorder="1" applyAlignment="1" applyProtection="1">
      <alignment horizontal="center" vertical="top"/>
    </xf>
    <xf numFmtId="0" fontId="6" fillId="4" borderId="1" xfId="0" applyNumberFormat="1" applyFont="1" applyFill="1" applyBorder="1" applyAlignment="1" applyProtection="1">
      <alignment horizontal="center" vertical="top"/>
    </xf>
    <xf numFmtId="1" fontId="4" fillId="4" borderId="1" xfId="0" applyNumberFormat="1" applyFont="1" applyFill="1" applyBorder="1" applyAlignment="1" applyProtection="1">
      <alignment horizontal="center" vertical="top"/>
    </xf>
    <xf numFmtId="0" fontId="7" fillId="4" borderId="1" xfId="0" applyNumberFormat="1" applyFont="1" applyFill="1" applyBorder="1" applyAlignment="1" applyProtection="1">
      <alignment horizontal="center" vertical="top"/>
    </xf>
    <xf numFmtId="0" fontId="7" fillId="4" borderId="1" xfId="0" applyNumberFormat="1" applyFont="1" applyFill="1" applyBorder="1" applyAlignment="1" applyProtection="1">
      <alignment horizontal="center" vertical="center"/>
    </xf>
    <xf numFmtId="1" fontId="7" fillId="4" borderId="1" xfId="0" applyNumberFormat="1" applyFont="1" applyFill="1" applyBorder="1" applyAlignment="1" applyProtection="1">
      <alignment horizontal="center" vertical="top"/>
    </xf>
    <xf numFmtId="0" fontId="25" fillId="4" borderId="1" xfId="0" applyNumberFormat="1" applyFont="1" applyFill="1" applyBorder="1" applyAlignment="1" applyProtection="1">
      <alignment horizontal="left" vertical="top"/>
    </xf>
    <xf numFmtId="0" fontId="17" fillId="4" borderId="1" xfId="0" applyNumberFormat="1" applyFont="1" applyFill="1" applyBorder="1" applyAlignment="1" applyProtection="1">
      <alignment horizontal="left" vertical="top"/>
    </xf>
    <xf numFmtId="0" fontId="10" fillId="4" borderId="1" xfId="0" applyNumberFormat="1" applyFont="1" applyFill="1" applyBorder="1" applyAlignment="1" applyProtection="1">
      <alignment horizontal="left" vertical="top"/>
    </xf>
    <xf numFmtId="0" fontId="2" fillId="0" borderId="5" xfId="0" applyNumberFormat="1" applyFont="1" applyFill="1" applyBorder="1" applyAlignment="1" applyProtection="1">
      <alignment horizontal="center" vertical="center" textRotation="90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 textRotation="90"/>
    </xf>
    <xf numFmtId="0" fontId="2" fillId="0" borderId="31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top"/>
    </xf>
    <xf numFmtId="49" fontId="4" fillId="0" borderId="11" xfId="0" applyNumberFormat="1" applyFont="1" applyFill="1" applyBorder="1" applyAlignment="1" applyProtection="1">
      <alignment horizontal="center" textRotation="90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4" fillId="4" borderId="1" xfId="0" applyNumberFormat="1" applyFont="1" applyFill="1" applyBorder="1" applyAlignment="1" applyProtection="1">
      <alignment horizontal="center" vertical="top"/>
    </xf>
    <xf numFmtId="49" fontId="6" fillId="0" borderId="1" xfId="0" applyNumberFormat="1" applyFont="1" applyFill="1" applyBorder="1" applyAlignment="1" applyProtection="1">
      <alignment horizontal="center" vertical="top" wrapText="1"/>
    </xf>
    <xf numFmtId="49" fontId="7" fillId="4" borderId="1" xfId="0" applyNumberFormat="1" applyFont="1" applyFill="1" applyBorder="1" applyAlignment="1" applyProtection="1">
      <alignment horizontal="center" vertical="top"/>
    </xf>
    <xf numFmtId="49" fontId="7" fillId="4" borderId="1" xfId="0" applyNumberFormat="1" applyFont="1" applyFill="1" applyBorder="1" applyAlignment="1" applyProtection="1">
      <alignment horizontal="center" vertical="center"/>
    </xf>
    <xf numFmtId="49" fontId="7" fillId="4" borderId="1" xfId="0" applyNumberFormat="1" applyFont="1" applyFill="1" applyBorder="1" applyAlignment="1" applyProtection="1">
      <alignment horizontal="center" vertical="top" wrapText="1"/>
    </xf>
    <xf numFmtId="49" fontId="1" fillId="0" borderId="0" xfId="0" applyNumberFormat="1" applyFont="1" applyFill="1" applyBorder="1" applyAlignment="1" applyProtection="1">
      <alignment horizontal="center" vertical="top" wrapText="1"/>
    </xf>
    <xf numFmtId="1" fontId="7" fillId="4" borderId="1" xfId="0" applyNumberFormat="1" applyFont="1" applyFill="1" applyBorder="1" applyAlignment="1" applyProtection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/>
    </xf>
    <xf numFmtId="1" fontId="4" fillId="4" borderId="1" xfId="0" applyNumberFormat="1" applyFont="1" applyFill="1" applyBorder="1" applyAlignment="1" applyProtection="1">
      <alignment horizontal="center" vertical="center" wrapText="1"/>
    </xf>
    <xf numFmtId="49" fontId="4" fillId="5" borderId="1" xfId="0" applyNumberFormat="1" applyFont="1" applyFill="1" applyBorder="1" applyAlignment="1" applyProtection="1">
      <alignment horizontal="center" vertical="top"/>
    </xf>
    <xf numFmtId="49" fontId="4" fillId="5" borderId="1" xfId="0" applyNumberFormat="1" applyFont="1" applyFill="1" applyBorder="1" applyAlignment="1" applyProtection="1">
      <alignment horizontal="center" vertical="center"/>
    </xf>
    <xf numFmtId="1" fontId="6" fillId="0" borderId="1" xfId="0" applyNumberFormat="1" applyFont="1" applyFill="1" applyBorder="1" applyAlignment="1" applyProtection="1">
      <alignment horizontal="center" vertical="center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1" fontId="7" fillId="0" borderId="0" xfId="0" applyNumberFormat="1" applyFont="1" applyFill="1" applyBorder="1" applyAlignment="1" applyProtection="1">
      <alignment vertical="top"/>
    </xf>
    <xf numFmtId="1" fontId="8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horizontal="center" vertical="top"/>
    </xf>
    <xf numFmtId="0" fontId="6" fillId="0" borderId="24" xfId="0" applyNumberFormat="1" applyFont="1" applyFill="1" applyBorder="1" applyAlignment="1" applyProtection="1">
      <alignment vertical="top"/>
    </xf>
    <xf numFmtId="0" fontId="11" fillId="0" borderId="1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horizontal="left" vertical="top"/>
    </xf>
    <xf numFmtId="0" fontId="4" fillId="0" borderId="1" xfId="0" applyNumberFormat="1" applyFont="1" applyFill="1" applyBorder="1" applyAlignment="1" applyProtection="1">
      <alignment horizontal="left" vertical="top" wrapText="1"/>
    </xf>
    <xf numFmtId="49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6" fillId="0" borderId="10" xfId="0" applyNumberFormat="1" applyFont="1" applyFill="1" applyBorder="1" applyAlignment="1" applyProtection="1">
      <alignment vertical="top"/>
    </xf>
    <xf numFmtId="0" fontId="6" fillId="0" borderId="1" xfId="0" applyNumberFormat="1" applyFont="1" applyFill="1" applyBorder="1" applyAlignment="1" applyProtection="1">
      <alignment vertical="top" wrapText="1"/>
    </xf>
    <xf numFmtId="49" fontId="4" fillId="0" borderId="1" xfId="0" applyNumberFormat="1" applyFont="1" applyFill="1" applyBorder="1" applyAlignment="1" applyProtection="1">
      <alignment horizontal="center" vertical="top"/>
    </xf>
    <xf numFmtId="49" fontId="6" fillId="0" borderId="26" xfId="0" applyNumberFormat="1" applyFont="1" applyFill="1" applyBorder="1" applyAlignment="1" applyProtection="1">
      <alignment horizontal="center" vertical="top" wrapText="1"/>
    </xf>
    <xf numFmtId="0" fontId="6" fillId="0" borderId="26" xfId="0" applyNumberFormat="1" applyFont="1" applyFill="1" applyBorder="1" applyAlignment="1" applyProtection="1">
      <alignment horizontal="center" vertical="top"/>
    </xf>
    <xf numFmtId="0" fontId="6" fillId="0" borderId="9" xfId="0" applyNumberFormat="1" applyFont="1" applyFill="1" applyBorder="1" applyAlignment="1" applyProtection="1">
      <alignment vertical="top"/>
    </xf>
    <xf numFmtId="49" fontId="6" fillId="0" borderId="0" xfId="0" applyNumberFormat="1" applyFont="1" applyFill="1" applyBorder="1" applyAlignment="1" applyProtection="1">
      <alignment horizontal="center" vertical="top"/>
    </xf>
    <xf numFmtId="0" fontId="6" fillId="0" borderId="6" xfId="0" applyNumberFormat="1" applyFont="1" applyFill="1" applyBorder="1" applyAlignment="1" applyProtection="1">
      <alignment horizontal="center" vertical="top"/>
    </xf>
    <xf numFmtId="0" fontId="22" fillId="0" borderId="1" xfId="0" applyNumberFormat="1" applyFont="1" applyFill="1" applyBorder="1" applyAlignment="1" applyProtection="1">
      <alignment horizontal="center" vertical="top"/>
    </xf>
    <xf numFmtId="0" fontId="22" fillId="0" borderId="27" xfId="0" applyNumberFormat="1" applyFont="1" applyFill="1" applyBorder="1" applyAlignment="1" applyProtection="1">
      <alignment horizontal="center" vertical="top"/>
    </xf>
    <xf numFmtId="0" fontId="22" fillId="0" borderId="5" xfId="0" applyNumberFormat="1" applyFont="1" applyFill="1" applyBorder="1" applyAlignment="1" applyProtection="1">
      <alignment horizontal="center" vertical="top"/>
    </xf>
    <xf numFmtId="0" fontId="6" fillId="0" borderId="11" xfId="0" applyNumberFormat="1" applyFont="1" applyFill="1" applyBorder="1" applyAlignment="1" applyProtection="1">
      <alignment vertical="top"/>
    </xf>
    <xf numFmtId="0" fontId="6" fillId="0" borderId="8" xfId="0" applyNumberFormat="1" applyFont="1" applyFill="1" applyBorder="1" applyAlignment="1" applyProtection="1">
      <alignment vertical="top"/>
    </xf>
    <xf numFmtId="49" fontId="6" fillId="0" borderId="8" xfId="0" applyNumberFormat="1" applyFont="1" applyFill="1" applyBorder="1" applyAlignment="1" applyProtection="1">
      <alignment horizontal="center" vertical="top"/>
    </xf>
    <xf numFmtId="0" fontId="6" fillId="0" borderId="8" xfId="0" applyNumberFormat="1" applyFont="1" applyFill="1" applyBorder="1" applyAlignment="1" applyProtection="1">
      <alignment horizontal="center" vertical="top"/>
    </xf>
    <xf numFmtId="0" fontId="6" fillId="0" borderId="14" xfId="0" applyNumberFormat="1" applyFont="1" applyFill="1" applyBorder="1" applyAlignment="1" applyProtection="1">
      <alignment horizontal="center" vertical="top"/>
    </xf>
    <xf numFmtId="0" fontId="10" fillId="0" borderId="1" xfId="0" applyNumberFormat="1" applyFont="1" applyFill="1" applyBorder="1" applyAlignment="1" applyProtection="1">
      <alignment horizontal="center" vertical="top"/>
    </xf>
    <xf numFmtId="0" fontId="11" fillId="0" borderId="12" xfId="0" applyNumberFormat="1" applyFont="1" applyFill="1" applyBorder="1" applyAlignment="1" applyProtection="1">
      <alignment horizontal="left" vertical="top"/>
    </xf>
    <xf numFmtId="0" fontId="6" fillId="0" borderId="10" xfId="0" applyNumberFormat="1" applyFont="1" applyFill="1" applyBorder="1" applyAlignment="1" applyProtection="1">
      <alignment horizontal="center" vertical="center"/>
    </xf>
    <xf numFmtId="0" fontId="6" fillId="0" borderId="26" xfId="0" applyNumberFormat="1" applyFont="1" applyFill="1" applyBorder="1" applyAlignment="1" applyProtection="1">
      <alignment horizontal="center" vertical="center"/>
    </xf>
    <xf numFmtId="0" fontId="6" fillId="0" borderId="31" xfId="0" applyNumberFormat="1" applyFont="1" applyFill="1" applyBorder="1" applyAlignment="1" applyProtection="1">
      <alignment horizontal="center"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6" fillId="0" borderId="14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0" fontId="2" fillId="0" borderId="37" xfId="0" applyNumberFormat="1" applyFont="1" applyFill="1" applyBorder="1" applyAlignment="1" applyProtection="1">
      <alignment horizontal="center" vertical="center" textRotation="90"/>
    </xf>
    <xf numFmtId="0" fontId="2" fillId="0" borderId="5" xfId="0" applyNumberFormat="1" applyFont="1" applyFill="1" applyBorder="1" applyAlignment="1" applyProtection="1">
      <alignment horizontal="center" vertical="center" textRotation="90"/>
    </xf>
    <xf numFmtId="0" fontId="11" fillId="0" borderId="35" xfId="0" applyNumberFormat="1" applyFont="1" applyFill="1" applyBorder="1" applyAlignment="1" applyProtection="1">
      <alignment horizontal="center" vertical="center" textRotation="90" wrapText="1"/>
    </xf>
    <xf numFmtId="0" fontId="11" fillId="0" borderId="9" xfId="0" applyNumberFormat="1" applyFont="1" applyFill="1" applyBorder="1" applyAlignment="1" applyProtection="1">
      <alignment horizontal="center" vertical="center" textRotation="90" wrapText="1"/>
    </xf>
    <xf numFmtId="0" fontId="3" fillId="0" borderId="9" xfId="0" applyNumberFormat="1" applyFont="1" applyFill="1" applyBorder="1" applyAlignment="1" applyProtection="1">
      <alignment horizontal="center" vertical="center" textRotation="90"/>
    </xf>
    <xf numFmtId="0" fontId="5" fillId="0" borderId="19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33" xfId="0" applyNumberFormat="1" applyFont="1" applyFill="1" applyBorder="1" applyAlignment="1" applyProtection="1">
      <alignment horizontal="center" vertical="center"/>
    </xf>
    <xf numFmtId="0" fontId="1" fillId="0" borderId="34" xfId="0" applyNumberFormat="1" applyFont="1" applyFill="1" applyBorder="1" applyAlignment="1" applyProtection="1">
      <alignment vertical="top"/>
    </xf>
    <xf numFmtId="0" fontId="2" fillId="0" borderId="35" xfId="0" applyNumberFormat="1" applyFont="1" applyFill="1" applyBorder="1" applyAlignment="1" applyProtection="1">
      <alignment horizontal="center" vertical="center"/>
    </xf>
    <xf numFmtId="0" fontId="1" fillId="0" borderId="36" xfId="0" applyNumberFormat="1" applyFont="1" applyFill="1" applyBorder="1" applyAlignment="1" applyProtection="1">
      <alignment horizontal="center" vertical="center"/>
    </xf>
    <xf numFmtId="0" fontId="1" fillId="0" borderId="32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 applyProtection="1">
      <alignment horizontal="center" vertical="center"/>
    </xf>
    <xf numFmtId="0" fontId="1" fillId="0" borderId="14" xfId="0" applyNumberFormat="1" applyFont="1" applyFill="1" applyBorder="1" applyAlignment="1" applyProtection="1">
      <alignment horizontal="center" vertical="center"/>
    </xf>
    <xf numFmtId="0" fontId="2" fillId="0" borderId="36" xfId="0" applyNumberFormat="1" applyFont="1" applyFill="1" applyBorder="1" applyAlignment="1" applyProtection="1">
      <alignment horizontal="center" vertical="center"/>
    </xf>
    <xf numFmtId="0" fontId="2" fillId="0" borderId="41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2" fillId="0" borderId="42" xfId="0" applyNumberFormat="1" applyFont="1" applyFill="1" applyBorder="1" applyAlignment="1" applyProtection="1">
      <alignment horizontal="center" vertical="center"/>
    </xf>
    <xf numFmtId="0" fontId="14" fillId="0" borderId="1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0" fontId="23" fillId="0" borderId="0" xfId="0" applyNumberFormat="1" applyFont="1" applyFill="1" applyBorder="1" applyAlignment="1" applyProtection="1">
      <alignment horizontal="center" vertical="top" wrapText="1"/>
    </xf>
    <xf numFmtId="0" fontId="2" fillId="0" borderId="16" xfId="0" applyNumberFormat="1" applyFont="1" applyFill="1" applyBorder="1" applyAlignment="1" applyProtection="1">
      <alignment horizontal="center" vertical="distributed" textRotation="90"/>
    </xf>
    <xf numFmtId="0" fontId="2" fillId="0" borderId="17" xfId="0" applyNumberFormat="1" applyFont="1" applyFill="1" applyBorder="1" applyAlignment="1" applyProtection="1">
      <alignment horizontal="center" vertical="distributed" textRotation="90"/>
    </xf>
    <xf numFmtId="0" fontId="2" fillId="0" borderId="19" xfId="0" applyNumberFormat="1" applyFont="1" applyFill="1" applyBorder="1" applyAlignment="1" applyProtection="1">
      <alignment horizontal="center" vertical="distributed" textRotation="90"/>
    </xf>
    <xf numFmtId="0" fontId="2" fillId="0" borderId="1" xfId="0" applyNumberFormat="1" applyFont="1" applyFill="1" applyBorder="1" applyAlignment="1" applyProtection="1">
      <alignment horizontal="center" vertical="distributed" textRotation="90"/>
    </xf>
    <xf numFmtId="0" fontId="2" fillId="0" borderId="38" xfId="0" applyNumberFormat="1" applyFont="1" applyFill="1" applyBorder="1" applyAlignment="1" applyProtection="1">
      <alignment horizontal="center" vertical="distributed" textRotation="90"/>
    </xf>
    <xf numFmtId="0" fontId="2" fillId="0" borderId="3" xfId="0" applyNumberFormat="1" applyFont="1" applyFill="1" applyBorder="1" applyAlignment="1" applyProtection="1">
      <alignment horizontal="center" vertical="distributed" textRotation="90"/>
    </xf>
    <xf numFmtId="0" fontId="2" fillId="0" borderId="32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11" fillId="0" borderId="17" xfId="0" applyNumberFormat="1" applyFont="1" applyFill="1" applyBorder="1" applyAlignment="1" applyProtection="1">
      <alignment horizontal="center" vertical="center" textRotation="90"/>
    </xf>
    <xf numFmtId="0" fontId="11" fillId="0" borderId="1" xfId="0" applyNumberFormat="1" applyFont="1" applyFill="1" applyBorder="1" applyAlignment="1" applyProtection="1">
      <alignment horizontal="center" vertical="center" textRotation="90"/>
    </xf>
    <xf numFmtId="0" fontId="11" fillId="0" borderId="3" xfId="0" applyNumberFormat="1" applyFont="1" applyFill="1" applyBorder="1" applyAlignment="1" applyProtection="1">
      <alignment horizontal="center" vertical="center" textRotation="90"/>
    </xf>
    <xf numFmtId="0" fontId="11" fillId="0" borderId="37" xfId="0" applyNumberFormat="1" applyFont="1" applyFill="1" applyBorder="1" applyAlignment="1" applyProtection="1">
      <alignment horizontal="center" vertical="center" textRotation="90"/>
    </xf>
    <xf numFmtId="0" fontId="11" fillId="0" borderId="5" xfId="0" applyNumberFormat="1" applyFont="1" applyFill="1" applyBorder="1" applyAlignment="1" applyProtection="1">
      <alignment horizontal="center" vertical="center" textRotation="90"/>
    </xf>
    <xf numFmtId="0" fontId="1" fillId="0" borderId="0" xfId="0" applyNumberFormat="1" applyFont="1" applyFill="1" applyBorder="1" applyAlignment="1" applyProtection="1">
      <alignment vertical="top"/>
    </xf>
    <xf numFmtId="0" fontId="4" fillId="0" borderId="39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center" textRotation="90" wrapText="1"/>
    </xf>
    <xf numFmtId="0" fontId="11" fillId="0" borderId="1" xfId="0" applyNumberFormat="1" applyFont="1" applyFill="1" applyBorder="1" applyAlignment="1" applyProtection="1">
      <alignment horizontal="center" vertical="center" textRotation="90" wrapText="1"/>
    </xf>
    <xf numFmtId="0" fontId="11" fillId="0" borderId="3" xfId="0" applyNumberFormat="1" applyFont="1" applyFill="1" applyBorder="1" applyAlignment="1" applyProtection="1">
      <alignment horizontal="center" vertical="center" textRotation="90" wrapText="1"/>
    </xf>
    <xf numFmtId="0" fontId="23" fillId="0" borderId="0" xfId="0" applyNumberFormat="1" applyFont="1" applyFill="1" applyBorder="1" applyAlignment="1" applyProtection="1">
      <alignment horizontal="center" vertical="top"/>
    </xf>
    <xf numFmtId="0" fontId="13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4" fillId="0" borderId="39" xfId="0" applyNumberFormat="1" applyFont="1" applyFill="1" applyBorder="1" applyAlignment="1" applyProtection="1">
      <alignment horizontal="center" vertical="top" wrapText="1"/>
    </xf>
    <xf numFmtId="0" fontId="12" fillId="0" borderId="39" xfId="0" applyNumberFormat="1" applyFont="1" applyFill="1" applyBorder="1" applyAlignment="1" applyProtection="1">
      <alignment vertical="top" wrapText="1"/>
    </xf>
    <xf numFmtId="0" fontId="11" fillId="0" borderId="35" xfId="0" applyNumberFormat="1" applyFont="1" applyFill="1" applyBorder="1" applyAlignment="1" applyProtection="1">
      <alignment horizontal="center" vertical="center" wrapText="1" shrinkToFit="1"/>
    </xf>
    <xf numFmtId="0" fontId="11" fillId="0" borderId="36" xfId="0" applyNumberFormat="1" applyFont="1" applyFill="1" applyBorder="1" applyAlignment="1" applyProtection="1">
      <alignment horizontal="center" vertical="center" wrapText="1" shrinkToFit="1"/>
    </xf>
    <xf numFmtId="0" fontId="11" fillId="0" borderId="11" xfId="0" applyNumberFormat="1" applyFont="1" applyFill="1" applyBorder="1" applyAlignment="1" applyProtection="1">
      <alignment horizontal="center" vertical="center" wrapText="1" shrinkToFit="1"/>
    </xf>
    <xf numFmtId="0" fontId="11" fillId="0" borderId="8" xfId="0" applyNumberFormat="1" applyFont="1" applyFill="1" applyBorder="1" applyAlignment="1" applyProtection="1">
      <alignment horizontal="center" vertical="center" wrapText="1" shrinkToFit="1"/>
    </xf>
    <xf numFmtId="0" fontId="11" fillId="0" borderId="40" xfId="0" applyNumberFormat="1" applyFont="1" applyFill="1" applyBorder="1" applyAlignment="1" applyProtection="1">
      <alignment horizontal="center" vertical="center" textRotation="90"/>
    </xf>
    <xf numFmtId="0" fontId="11" fillId="0" borderId="13" xfId="0" applyNumberFormat="1" applyFont="1" applyFill="1" applyBorder="1" applyAlignment="1" applyProtection="1">
      <alignment horizontal="center" vertical="center" textRotation="90"/>
    </xf>
    <xf numFmtId="0" fontId="11" fillId="0" borderId="10" xfId="0" applyNumberFormat="1" applyFont="1" applyFill="1" applyBorder="1" applyAlignment="1" applyProtection="1">
      <alignment horizontal="center" vertical="center" textRotation="90"/>
    </xf>
    <xf numFmtId="0" fontId="11" fillId="0" borderId="6" xfId="0" applyNumberFormat="1" applyFont="1" applyFill="1" applyBorder="1" applyAlignment="1" applyProtection="1">
      <alignment horizontal="center" vertical="center" textRotation="90" wrapText="1"/>
    </xf>
    <xf numFmtId="0" fontId="2" fillId="0" borderId="16" xfId="0" applyNumberFormat="1" applyFont="1" applyFill="1" applyBorder="1" applyAlignment="1" applyProtection="1">
      <alignment horizontal="center" vertical="center" textRotation="90"/>
    </xf>
    <xf numFmtId="0" fontId="2" fillId="0" borderId="19" xfId="0" applyNumberFormat="1" applyFont="1" applyFill="1" applyBorder="1" applyAlignment="1" applyProtection="1">
      <alignment horizontal="center" vertical="center" textRotation="90"/>
    </xf>
    <xf numFmtId="0" fontId="2" fillId="0" borderId="38" xfId="0" applyNumberFormat="1" applyFont="1" applyFill="1" applyBorder="1" applyAlignment="1" applyProtection="1">
      <alignment horizontal="center" vertical="center" textRotation="90"/>
    </xf>
    <xf numFmtId="0" fontId="4" fillId="0" borderId="3" xfId="0" applyNumberFormat="1" applyFont="1" applyFill="1" applyBorder="1" applyAlignment="1" applyProtection="1">
      <alignment horizontal="center" vertical="center" textRotation="90"/>
    </xf>
    <xf numFmtId="0" fontId="4" fillId="0" borderId="5" xfId="0" applyNumberFormat="1" applyFont="1" applyFill="1" applyBorder="1" applyAlignment="1" applyProtection="1">
      <alignment horizontal="center" vertical="center" textRotation="90"/>
    </xf>
    <xf numFmtId="0" fontId="4" fillId="0" borderId="12" xfId="0" applyNumberFormat="1" applyFont="1" applyFill="1" applyBorder="1" applyAlignment="1" applyProtection="1">
      <alignment horizontal="center" vertical="center" textRotation="90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top"/>
    </xf>
    <xf numFmtId="0" fontId="6" fillId="0" borderId="27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0" fontId="4" fillId="0" borderId="3" xfId="0" applyNumberFormat="1" applyFont="1" applyFill="1" applyBorder="1" applyAlignment="1" applyProtection="1">
      <alignment horizontal="center" textRotation="90" wrapText="1"/>
    </xf>
    <xf numFmtId="0" fontId="4" fillId="0" borderId="12" xfId="0" applyNumberFormat="1" applyFont="1" applyFill="1" applyBorder="1" applyAlignment="1" applyProtection="1">
      <alignment horizontal="center" textRotation="90" wrapText="1"/>
    </xf>
    <xf numFmtId="0" fontId="1" fillId="0" borderId="1" xfId="0" applyNumberFormat="1" applyFont="1" applyFill="1" applyBorder="1" applyAlignment="1" applyProtection="1">
      <alignment horizontal="center" vertical="top"/>
    </xf>
    <xf numFmtId="49" fontId="4" fillId="0" borderId="10" xfId="0" applyNumberFormat="1" applyFont="1" applyFill="1" applyBorder="1" applyAlignment="1" applyProtection="1">
      <alignment horizontal="center" vertical="center" wrapText="1"/>
    </xf>
    <xf numFmtId="49" fontId="1" fillId="0" borderId="26" xfId="0" applyNumberFormat="1" applyFont="1" applyFill="1" applyBorder="1" applyAlignment="1" applyProtection="1">
      <alignment horizontal="center" vertical="center" wrapText="1"/>
    </xf>
    <xf numFmtId="49" fontId="1" fillId="0" borderId="31" xfId="0" applyNumberFormat="1" applyFont="1" applyFill="1" applyBorder="1" applyAlignment="1" applyProtection="1">
      <alignment horizontal="center" vertical="center" wrapText="1"/>
    </xf>
    <xf numFmtId="49" fontId="1" fillId="0" borderId="9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1" xfId="0" applyNumberFormat="1" applyFont="1" applyFill="1" applyBorder="1" applyAlignment="1" applyProtection="1">
      <alignment horizontal="center" vertical="center" wrapText="1"/>
    </xf>
    <xf numFmtId="49" fontId="1" fillId="0" borderId="8" xfId="0" applyNumberFormat="1" applyFont="1" applyFill="1" applyBorder="1" applyAlignment="1" applyProtection="1">
      <alignment horizontal="center" vertical="center" wrapText="1"/>
    </xf>
    <xf numFmtId="49" fontId="1" fillId="0" borderId="14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textRotation="90" wrapText="1"/>
    </xf>
    <xf numFmtId="0" fontId="4" fillId="0" borderId="1" xfId="0" applyNumberFormat="1" applyFont="1" applyFill="1" applyBorder="1" applyAlignment="1" applyProtection="1">
      <alignment horizontal="center" wrapText="1"/>
    </xf>
    <xf numFmtId="0" fontId="6" fillId="0" borderId="24" xfId="0" applyNumberFormat="1" applyFont="1" applyFill="1" applyBorder="1" applyAlignment="1" applyProtection="1">
      <alignment horizontal="center" vertical="top"/>
    </xf>
    <xf numFmtId="0" fontId="4" fillId="0" borderId="10" xfId="0" applyNumberFormat="1" applyFont="1" applyFill="1" applyBorder="1" applyAlignment="1" applyProtection="1">
      <alignment horizontal="center" vertical="top" wrapText="1"/>
    </xf>
    <xf numFmtId="0" fontId="4" fillId="0" borderId="31" xfId="0" applyNumberFormat="1" applyFont="1" applyFill="1" applyBorder="1" applyAlignment="1" applyProtection="1">
      <alignment horizontal="center" vertical="top"/>
    </xf>
    <xf numFmtId="0" fontId="4" fillId="0" borderId="11" xfId="0" applyNumberFormat="1" applyFont="1" applyFill="1" applyBorder="1" applyAlignment="1" applyProtection="1">
      <alignment horizontal="center" vertical="top"/>
    </xf>
    <xf numFmtId="0" fontId="4" fillId="0" borderId="14" xfId="0" applyNumberFormat="1" applyFont="1" applyFill="1" applyBorder="1" applyAlignment="1" applyProtection="1">
      <alignment horizontal="center" vertical="top"/>
    </xf>
    <xf numFmtId="0" fontId="4" fillId="0" borderId="26" xfId="0" applyNumberFormat="1" applyFont="1" applyFill="1" applyBorder="1" applyAlignment="1" applyProtection="1">
      <alignment horizontal="center" vertical="top" wrapText="1"/>
    </xf>
    <xf numFmtId="0" fontId="4" fillId="0" borderId="31" xfId="0" applyNumberFormat="1" applyFont="1" applyFill="1" applyBorder="1" applyAlignment="1" applyProtection="1">
      <alignment horizontal="center" vertical="top" wrapText="1"/>
    </xf>
    <xf numFmtId="0" fontId="4" fillId="0" borderId="8" xfId="0" applyNumberFormat="1" applyFont="1" applyFill="1" applyBorder="1" applyAlignment="1" applyProtection="1">
      <alignment horizontal="center" vertical="top" wrapText="1"/>
    </xf>
    <xf numFmtId="0" fontId="4" fillId="0" borderId="14" xfId="0" applyNumberFormat="1" applyFont="1" applyFill="1" applyBorder="1" applyAlignment="1" applyProtection="1">
      <alignment horizontal="center" vertical="top" wrapText="1"/>
    </xf>
    <xf numFmtId="0" fontId="1" fillId="0" borderId="5" xfId="0" applyNumberFormat="1" applyFont="1" applyFill="1" applyBorder="1" applyAlignment="1" applyProtection="1">
      <alignment horizontal="center" vertical="center" textRotation="90"/>
    </xf>
    <xf numFmtId="0" fontId="1" fillId="0" borderId="12" xfId="0" applyNumberFormat="1" applyFont="1" applyFill="1" applyBorder="1" applyAlignment="1" applyProtection="1">
      <alignment horizontal="center" vertical="top"/>
    </xf>
    <xf numFmtId="0" fontId="6" fillId="0" borderId="10" xfId="0" applyNumberFormat="1" applyFont="1" applyFill="1" applyBorder="1" applyAlignment="1" applyProtection="1">
      <alignment horizontal="center" vertical="top"/>
    </xf>
    <xf numFmtId="0" fontId="6" fillId="0" borderId="26" xfId="0" applyNumberFormat="1" applyFont="1" applyFill="1" applyBorder="1" applyAlignment="1" applyProtection="1">
      <alignment horizontal="center" vertical="top"/>
    </xf>
    <xf numFmtId="0" fontId="6" fillId="0" borderId="31" xfId="0" applyNumberFormat="1" applyFont="1" applyFill="1" applyBorder="1" applyAlignment="1" applyProtection="1">
      <alignment horizontal="center" vertical="top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1" fillId="0" borderId="24" xfId="0" applyNumberFormat="1" applyFont="1" applyFill="1" applyBorder="1" applyAlignment="1" applyProtection="1">
      <alignment horizontal="center" vertical="top" wrapText="1"/>
    </xf>
    <xf numFmtId="0" fontId="1" fillId="0" borderId="27" xfId="0" applyNumberFormat="1" applyFont="1" applyFill="1" applyBorder="1" applyAlignment="1" applyProtection="1">
      <alignment horizontal="center" vertical="top" wrapText="1"/>
    </xf>
    <xf numFmtId="0" fontId="1" fillId="0" borderId="24" xfId="0" applyNumberFormat="1" applyFont="1" applyFill="1" applyBorder="1" applyAlignment="1" applyProtection="1">
      <alignment horizontal="center" vertical="top"/>
    </xf>
    <xf numFmtId="0" fontId="1" fillId="0" borderId="27" xfId="0" applyNumberFormat="1" applyFont="1" applyFill="1" applyBorder="1" applyAlignment="1" applyProtection="1">
      <alignment horizontal="center" vertical="top"/>
    </xf>
    <xf numFmtId="0" fontId="6" fillId="0" borderId="13" xfId="0" applyNumberFormat="1" applyFont="1" applyFill="1" applyBorder="1" applyAlignment="1" applyProtection="1">
      <alignment horizontal="left" vertical="center" wrapText="1"/>
    </xf>
    <xf numFmtId="0" fontId="6" fillId="0" borderId="24" xfId="0" applyNumberFormat="1" applyFont="1" applyFill="1" applyBorder="1" applyAlignment="1" applyProtection="1">
      <alignment horizontal="left" vertical="center" wrapText="1"/>
    </xf>
    <xf numFmtId="0" fontId="6" fillId="0" borderId="27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vertical="center" wrapText="1"/>
    </xf>
    <xf numFmtId="0" fontId="19" fillId="0" borderId="0" xfId="0" applyNumberFormat="1" applyFont="1" applyFill="1" applyBorder="1" applyAlignment="1" applyProtection="1">
      <alignment vertical="center" wrapText="1"/>
    </xf>
    <xf numFmtId="0" fontId="13" fillId="0" borderId="39" xfId="0" applyNumberFormat="1" applyFont="1" applyFill="1" applyBorder="1" applyAlignment="1" applyProtection="1">
      <alignment horizontal="center" vertical="center" wrapText="1"/>
    </xf>
    <xf numFmtId="0" fontId="20" fillId="0" borderId="40" xfId="0" applyNumberFormat="1" applyFont="1" applyFill="1" applyBorder="1" applyAlignment="1" applyProtection="1">
      <alignment horizontal="center" vertical="center" wrapText="1"/>
    </xf>
    <xf numFmtId="0" fontId="20" fillId="0" borderId="43" xfId="0" applyNumberFormat="1" applyFont="1" applyFill="1" applyBorder="1" applyAlignment="1" applyProtection="1">
      <alignment horizontal="center" vertical="center" wrapText="1"/>
    </xf>
    <xf numFmtId="0" fontId="20" fillId="0" borderId="44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0" fillId="0" borderId="24" xfId="0" applyNumberFormat="1" applyFont="1" applyFill="1" applyBorder="1" applyAlignment="1" applyProtection="1">
      <alignment horizontal="center" vertical="center" wrapText="1"/>
    </xf>
    <xf numFmtId="0" fontId="20" fillId="0" borderId="27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vertical="top" wrapText="1"/>
    </xf>
    <xf numFmtId="0" fontId="6" fillId="0" borderId="24" xfId="0" applyNumberFormat="1" applyFont="1" applyFill="1" applyBorder="1" applyAlignment="1" applyProtection="1">
      <alignment vertical="top" wrapText="1"/>
    </xf>
    <xf numFmtId="0" fontId="6" fillId="0" borderId="27" xfId="0" applyNumberFormat="1" applyFont="1" applyFill="1" applyBorder="1" applyAlignment="1" applyProtection="1">
      <alignment vertical="top" wrapText="1"/>
    </xf>
    <xf numFmtId="0" fontId="6" fillId="0" borderId="25" xfId="0" applyNumberFormat="1" applyFont="1" applyFill="1" applyBorder="1" applyAlignment="1" applyProtection="1">
      <alignment horizontal="left" vertical="center" wrapText="1"/>
    </xf>
    <xf numFmtId="0" fontId="22" fillId="0" borderId="13" xfId="0" applyNumberFormat="1" applyFont="1" applyFill="1" applyBorder="1" applyAlignment="1" applyProtection="1">
      <alignment horizontal="left" vertical="center" wrapText="1"/>
    </xf>
    <xf numFmtId="0" fontId="22" fillId="0" borderId="24" xfId="0" applyNumberFormat="1" applyFont="1" applyFill="1" applyBorder="1" applyAlignment="1" applyProtection="1">
      <alignment horizontal="left" vertical="center" wrapText="1"/>
    </xf>
    <xf numFmtId="0" fontId="22" fillId="0" borderId="27" xfId="0" applyNumberFormat="1" applyFont="1" applyFill="1" applyBorder="1" applyAlignment="1" applyProtection="1">
      <alignment horizontal="left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 wrapText="1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0" fontId="6" fillId="0" borderId="30" xfId="0" applyNumberFormat="1" applyFont="1" applyFill="1" applyBorder="1" applyAlignment="1" applyProtection="1">
      <alignment horizontal="left" vertical="center" wrapText="1"/>
    </xf>
    <xf numFmtId="0" fontId="6" fillId="0" borderId="45" xfId="0" applyNumberFormat="1" applyFont="1" applyFill="1" applyBorder="1" applyAlignment="1" applyProtection="1">
      <alignment horizontal="left" vertical="center" wrapText="1"/>
    </xf>
    <xf numFmtId="0" fontId="6" fillId="0" borderId="46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horizontal="center" vertical="top" wrapText="1"/>
    </xf>
    <xf numFmtId="0" fontId="21" fillId="0" borderId="0" xfId="0" applyNumberFormat="1" applyFont="1" applyFill="1" applyBorder="1" applyAlignment="1" applyProtection="1">
      <alignment horizontal="left" vertical="top" wrapText="1"/>
    </xf>
    <xf numFmtId="0" fontId="21" fillId="0" borderId="0" xfId="0" applyNumberFormat="1" applyFont="1" applyFill="1" applyBorder="1" applyAlignment="1" applyProtection="1">
      <alignment vertical="top" wrapText="1"/>
    </xf>
    <xf numFmtId="0" fontId="21" fillId="0" borderId="0" xfId="0" applyNumberFormat="1" applyFont="1" applyFill="1" applyBorder="1" applyAlignment="1" applyProtection="1">
      <alignment horizontal="center" vertical="top" wrapText="1"/>
    </xf>
    <xf numFmtId="0" fontId="21" fillId="0" borderId="0" xfId="0" applyNumberFormat="1" applyFont="1" applyFill="1" applyBorder="1" applyAlignment="1" applyProtection="1">
      <alignment horizontal="right" vertical="top" wrapText="1"/>
    </xf>
    <xf numFmtId="0" fontId="23" fillId="0" borderId="0" xfId="0" applyNumberFormat="1" applyFont="1" applyFill="1" applyBorder="1" applyAlignment="1" applyProtection="1">
      <alignment horizontal="justify" vertical="top" wrapText="1"/>
    </xf>
    <xf numFmtId="0" fontId="26" fillId="0" borderId="0" xfId="0" applyNumberFormat="1" applyFont="1" applyFill="1" applyBorder="1" applyAlignment="1" applyProtection="1">
      <alignment horizontal="justify" vertical="top" wrapText="1"/>
    </xf>
    <xf numFmtId="0" fontId="23" fillId="0" borderId="0" xfId="0" applyNumberFormat="1" applyFont="1" applyFill="1" applyBorder="1" applyAlignment="1" applyProtection="1">
      <alignment vertical="top" wrapText="1"/>
    </xf>
    <xf numFmtId="0" fontId="23" fillId="0" borderId="0" xfId="0" applyNumberFormat="1" applyFont="1" applyFill="1" applyBorder="1" applyAlignment="1" applyProtection="1">
      <alignment horizontal="justify" vertical="top" wrapText="1"/>
      <protection locked="0"/>
    </xf>
    <xf numFmtId="0" fontId="27" fillId="0" borderId="0" xfId="0" applyNumberFormat="1" applyFont="1" applyFill="1" applyBorder="1" applyAlignment="1" applyProtection="1">
      <alignment vertical="top"/>
    </xf>
    <xf numFmtId="0" fontId="26" fillId="0" borderId="0" xfId="0" applyNumberFormat="1" applyFont="1" applyFill="1" applyBorder="1" applyAlignment="1" applyProtection="1">
      <alignment horizontal="left" vertical="top" wrapText="1"/>
      <protection locked="0"/>
    </xf>
    <xf numFmtId="0" fontId="23" fillId="0" borderId="0" xfId="0" applyNumberFormat="1" applyFont="1" applyFill="1" applyBorder="1" applyAlignment="1" applyProtection="1">
      <alignment horizontal="left" vertical="top"/>
    </xf>
    <xf numFmtId="0" fontId="23" fillId="0" borderId="0" xfId="0" applyNumberFormat="1" applyFont="1" applyFill="1" applyBorder="1" applyAlignment="1" applyProtection="1">
      <alignment horizontal="left" vertical="top" wrapText="1"/>
    </xf>
    <xf numFmtId="0" fontId="23" fillId="0" borderId="0" xfId="0" applyNumberFormat="1" applyFont="1" applyFill="1" applyBorder="1" applyAlignment="1" applyProtection="1">
      <alignment vertical="top"/>
    </xf>
    <xf numFmtId="0" fontId="23" fillId="0" borderId="0" xfId="0" applyNumberFormat="1" applyFont="1" applyFill="1" applyBorder="1" applyAlignment="1" applyProtection="1">
      <alignment horizontal="right" vertical="top" wrapText="1"/>
    </xf>
    <xf numFmtId="0" fontId="27" fillId="0" borderId="0" xfId="0" applyNumberFormat="1" applyFont="1" applyFill="1" applyBorder="1" applyAlignment="1" applyProtection="1">
      <alignment horizontal="left" vertical="top" wrapText="1"/>
    </xf>
  </cellXfs>
  <cellStyles count="2">
    <cellStyle name="Обычный" xfId="0" builtinId="0"/>
    <cellStyle name="Обычный_sheetAudit" xfId="1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16</xdr:col>
          <xdr:colOff>561975</xdr:colOff>
          <xdr:row>9</xdr:row>
          <xdr:rowOff>104775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57150</xdr:rowOff>
        </xdr:from>
        <xdr:to>
          <xdr:col>17</xdr:col>
          <xdr:colOff>9525</xdr:colOff>
          <xdr:row>21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44"/>
  <sheetViews>
    <sheetView tabSelected="1" zoomScale="130" zoomScaleNormal="130" workbookViewId="0">
      <selection activeCell="V5" sqref="V5:AZ5"/>
    </sheetView>
  </sheetViews>
  <sheetFormatPr defaultRowHeight="12.75" x14ac:dyDescent="0.2"/>
  <cols>
    <col min="1" max="15" width="2" style="3" customWidth="1"/>
    <col min="16" max="16" width="1.7109375" style="3" customWidth="1"/>
    <col min="17" max="24" width="2" style="3" customWidth="1"/>
    <col min="25" max="25" width="2.140625" style="3" customWidth="1"/>
    <col min="26" max="26" width="2" style="3" customWidth="1"/>
    <col min="27" max="27" width="2.28515625" style="3" customWidth="1"/>
    <col min="28" max="28" width="2" style="3" customWidth="1"/>
    <col min="29" max="29" width="2.140625" style="3" customWidth="1"/>
    <col min="30" max="31" width="2" style="3" customWidth="1"/>
    <col min="32" max="32" width="2.28515625" style="3" customWidth="1"/>
    <col min="33" max="37" width="2" style="3" customWidth="1"/>
    <col min="38" max="38" width="2.42578125" style="3" customWidth="1"/>
    <col min="39" max="41" width="2" style="3" customWidth="1"/>
    <col min="42" max="42" width="1.85546875" style="3" customWidth="1"/>
    <col min="43" max="54" width="2" style="3" customWidth="1"/>
    <col min="55" max="55" width="3" style="3" customWidth="1"/>
    <col min="56" max="56" width="4.42578125" style="3" customWidth="1"/>
    <col min="57" max="57" width="3" style="3" customWidth="1"/>
    <col min="58" max="58" width="3.42578125" style="3" customWidth="1"/>
    <col min="59" max="59" width="4.28515625" style="3" customWidth="1"/>
    <col min="60" max="60" width="3.42578125" style="3" customWidth="1"/>
    <col min="61" max="61" width="2" style="3" customWidth="1"/>
    <col min="62" max="62" width="3.140625" style="3" customWidth="1"/>
    <col min="63" max="63" width="5.140625" style="3" customWidth="1"/>
    <col min="64" max="67" width="2" style="3" customWidth="1"/>
    <col min="68" max="16384" width="9.140625" style="3"/>
  </cols>
  <sheetData>
    <row r="1" spans="1:64" ht="21" customHeight="1" x14ac:dyDescent="0.2">
      <c r="B1" s="4"/>
      <c r="N1" s="6"/>
      <c r="O1" s="6"/>
      <c r="P1" s="6"/>
      <c r="Q1" s="6"/>
      <c r="R1" s="6"/>
      <c r="S1" s="6"/>
      <c r="T1" s="6"/>
      <c r="U1" s="6"/>
      <c r="V1" s="213" t="s">
        <v>162</v>
      </c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1"/>
      <c r="BB1" s="6"/>
      <c r="BC1" s="6"/>
      <c r="BD1" s="66" t="s">
        <v>130</v>
      </c>
      <c r="BE1" s="191" t="s">
        <v>157</v>
      </c>
      <c r="BF1" s="191"/>
      <c r="BG1" s="191"/>
      <c r="BH1" s="191"/>
      <c r="BI1" s="191"/>
      <c r="BJ1" s="191"/>
      <c r="BK1" s="191"/>
    </row>
    <row r="2" spans="1:64" ht="16.5" customHeight="1" x14ac:dyDescent="0.2">
      <c r="B2" s="4"/>
      <c r="N2" s="6"/>
      <c r="O2" s="191" t="s">
        <v>314</v>
      </c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67"/>
      <c r="BE2" s="212" t="s">
        <v>163</v>
      </c>
      <c r="BF2" s="212"/>
      <c r="BG2" s="212"/>
      <c r="BH2" s="212"/>
      <c r="BI2" s="212"/>
      <c r="BJ2" s="212"/>
      <c r="BK2" s="212"/>
    </row>
    <row r="3" spans="1:64" ht="14.25" customHeight="1" x14ac:dyDescent="0.2">
      <c r="B3" s="4"/>
      <c r="N3" s="6"/>
      <c r="O3" s="6"/>
      <c r="P3" s="6"/>
      <c r="V3" s="38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 t="s">
        <v>279</v>
      </c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D3" s="192" t="s">
        <v>165</v>
      </c>
      <c r="BE3" s="192"/>
      <c r="BF3" s="192"/>
      <c r="BG3" s="192"/>
      <c r="BH3" s="192"/>
      <c r="BI3" s="192"/>
      <c r="BJ3" s="192"/>
      <c r="BK3" s="192"/>
      <c r="BL3" s="192"/>
    </row>
    <row r="4" spans="1:64" ht="15.75" customHeight="1" x14ac:dyDescent="0.2">
      <c r="B4" s="4"/>
      <c r="N4" s="6"/>
      <c r="O4" s="6"/>
      <c r="P4" s="6"/>
      <c r="Q4" s="6"/>
      <c r="R4" s="6"/>
      <c r="S4" s="6"/>
      <c r="T4" s="6"/>
      <c r="U4" s="6"/>
      <c r="V4" s="77"/>
      <c r="W4" s="78"/>
      <c r="X4" s="78"/>
      <c r="Y4" s="78"/>
      <c r="Z4" s="78"/>
      <c r="AA4" s="78"/>
      <c r="AB4" s="79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 s="78"/>
      <c r="AT4" s="78"/>
      <c r="AU4" s="78"/>
      <c r="AV4" s="78"/>
      <c r="AW4" s="78"/>
      <c r="AX4" s="78"/>
      <c r="AY4" s="78"/>
      <c r="AZ4" s="78"/>
      <c r="BA4" s="1"/>
      <c r="BB4" s="6"/>
      <c r="BC4" s="6"/>
      <c r="BD4" s="192" t="s">
        <v>166</v>
      </c>
      <c r="BE4" s="192"/>
      <c r="BF4" s="192"/>
      <c r="BG4" s="192"/>
      <c r="BH4" s="192"/>
      <c r="BI4" s="192"/>
      <c r="BJ4" s="192"/>
      <c r="BK4" s="192"/>
      <c r="BL4" s="192"/>
    </row>
    <row r="5" spans="1:64" ht="12.75" customHeight="1" x14ac:dyDescent="0.2">
      <c r="B5" s="4"/>
      <c r="N5" s="6"/>
      <c r="O5" s="6"/>
      <c r="P5" s="6"/>
      <c r="Q5" s="6"/>
      <c r="R5" s="6"/>
      <c r="S5" s="6"/>
      <c r="T5" s="6"/>
      <c r="U5" s="6"/>
      <c r="V5" s="189" t="s">
        <v>315</v>
      </c>
      <c r="W5" s="189"/>
      <c r="X5" s="189"/>
      <c r="Y5" s="189"/>
      <c r="Z5" s="189"/>
      <c r="AA5" s="189"/>
      <c r="AB5" s="189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B5" s="6"/>
      <c r="BC5" s="6"/>
      <c r="BD5" s="208" t="s">
        <v>274</v>
      </c>
      <c r="BE5" s="208"/>
      <c r="BF5" s="208"/>
      <c r="BG5" s="208"/>
      <c r="BH5" s="208"/>
      <c r="BI5" s="208"/>
      <c r="BJ5" s="208"/>
      <c r="BK5" s="208"/>
      <c r="BL5" s="208"/>
    </row>
    <row r="6" spans="1:64" ht="12.75" customHeight="1" x14ac:dyDescent="0.2">
      <c r="B6" s="4"/>
      <c r="N6" s="6"/>
      <c r="O6" s="6"/>
      <c r="P6" s="6"/>
      <c r="Q6" s="6"/>
      <c r="R6" s="6"/>
      <c r="S6" s="6"/>
      <c r="T6" s="6"/>
      <c r="U6" s="191" t="s">
        <v>171</v>
      </c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6"/>
      <c r="BC6" s="6"/>
      <c r="BD6"/>
      <c r="BK6"/>
    </row>
    <row r="7" spans="1:64" ht="12.75" customHeight="1" x14ac:dyDescent="0.2">
      <c r="B7" s="4"/>
      <c r="N7" s="7"/>
      <c r="O7" s="7"/>
      <c r="P7" s="7"/>
      <c r="Q7" s="7"/>
      <c r="R7" s="7"/>
      <c r="S7" s="7"/>
      <c r="T7" s="7"/>
      <c r="U7" s="7"/>
      <c r="V7" s="189" t="s">
        <v>205</v>
      </c>
      <c r="W7" s="189"/>
      <c r="X7" s="189"/>
      <c r="Y7" s="189"/>
      <c r="Z7" s="189"/>
      <c r="AA7" s="189"/>
      <c r="AB7" s="189"/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0"/>
      <c r="AT7" s="190"/>
      <c r="AU7" s="190"/>
      <c r="AV7" s="190"/>
      <c r="AW7" s="190"/>
      <c r="AX7" s="190"/>
      <c r="AY7" s="190"/>
      <c r="AZ7" s="190"/>
      <c r="BA7" s="7"/>
      <c r="BD7"/>
      <c r="BK7"/>
    </row>
    <row r="8" spans="1:64" ht="12.75" customHeight="1" x14ac:dyDescent="0.2">
      <c r="B8" s="4"/>
      <c r="V8" s="189" t="s">
        <v>172</v>
      </c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190"/>
      <c r="AT8" s="190"/>
      <c r="AU8" s="190"/>
      <c r="AV8" s="190"/>
      <c r="AW8" s="190"/>
      <c r="AX8" s="190"/>
      <c r="AY8" s="190"/>
      <c r="AZ8" s="190"/>
      <c r="BD8"/>
      <c r="BE8"/>
      <c r="BF8"/>
      <c r="BG8"/>
      <c r="BH8"/>
      <c r="BI8"/>
      <c r="BJ8"/>
      <c r="BK8"/>
    </row>
    <row r="9" spans="1:64" ht="12.75" customHeight="1" x14ac:dyDescent="0.2">
      <c r="B9" s="4"/>
      <c r="V9" s="189" t="s">
        <v>62</v>
      </c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</row>
    <row r="10" spans="1:64" ht="12.75" customHeight="1" x14ac:dyDescent="0.2">
      <c r="B10" s="4"/>
      <c r="V10" s="189" t="s">
        <v>288</v>
      </c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</row>
    <row r="11" spans="1:64" ht="12.75" customHeight="1" x14ac:dyDescent="0.2">
      <c r="B11" s="4"/>
      <c r="V11" s="189" t="s">
        <v>308</v>
      </c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  <c r="AM11" s="190"/>
      <c r="AN11" s="190"/>
      <c r="AO11" s="190"/>
      <c r="AP11" s="190"/>
      <c r="AQ11" s="190"/>
      <c r="AR11" s="190"/>
      <c r="AS11" s="190"/>
      <c r="AT11" s="190"/>
      <c r="AU11" s="190"/>
      <c r="AV11" s="190"/>
      <c r="AW11" s="190"/>
      <c r="AX11" s="190"/>
      <c r="AY11" s="190"/>
      <c r="AZ11" s="190"/>
    </row>
    <row r="12" spans="1:64" ht="25.5" customHeight="1" thickBot="1" x14ac:dyDescent="0.25">
      <c r="A12" s="207" t="s">
        <v>131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15" t="s">
        <v>66</v>
      </c>
      <c r="BD12" s="215"/>
      <c r="BE12" s="215"/>
      <c r="BF12" s="215"/>
      <c r="BG12" s="215"/>
      <c r="BH12" s="215"/>
      <c r="BI12" s="215"/>
      <c r="BJ12" s="215"/>
      <c r="BK12" s="216"/>
    </row>
    <row r="13" spans="1:64" ht="12.75" customHeight="1" x14ac:dyDescent="0.2">
      <c r="A13" s="193" t="s">
        <v>27</v>
      </c>
      <c r="B13" s="194"/>
      <c r="C13" s="177" t="s">
        <v>14</v>
      </c>
      <c r="D13" s="183"/>
      <c r="E13" s="183"/>
      <c r="F13" s="199"/>
      <c r="G13" s="168" t="s">
        <v>262</v>
      </c>
      <c r="H13" s="177" t="s">
        <v>15</v>
      </c>
      <c r="I13" s="183"/>
      <c r="J13" s="199"/>
      <c r="K13" s="168" t="s">
        <v>263</v>
      </c>
      <c r="L13" s="177" t="s">
        <v>25</v>
      </c>
      <c r="M13" s="183"/>
      <c r="N13" s="183"/>
      <c r="O13" s="199"/>
      <c r="P13" s="168" t="s">
        <v>264</v>
      </c>
      <c r="Q13" s="177" t="s">
        <v>16</v>
      </c>
      <c r="R13" s="183"/>
      <c r="S13" s="183"/>
      <c r="T13" s="168" t="s">
        <v>265</v>
      </c>
      <c r="U13" s="177" t="s">
        <v>17</v>
      </c>
      <c r="V13" s="183"/>
      <c r="W13" s="183"/>
      <c r="X13" s="199"/>
      <c r="Y13" s="177" t="s">
        <v>18</v>
      </c>
      <c r="Z13" s="178"/>
      <c r="AA13" s="178"/>
      <c r="AB13" s="179"/>
      <c r="AC13" s="168" t="s">
        <v>266</v>
      </c>
      <c r="AD13" s="177" t="s">
        <v>19</v>
      </c>
      <c r="AE13" s="178"/>
      <c r="AF13" s="179"/>
      <c r="AG13" s="168" t="s">
        <v>267</v>
      </c>
      <c r="AH13" s="177" t="s">
        <v>20</v>
      </c>
      <c r="AI13" s="183"/>
      <c r="AJ13" s="199"/>
      <c r="AK13" s="168" t="s">
        <v>268</v>
      </c>
      <c r="AL13" s="177" t="s">
        <v>21</v>
      </c>
      <c r="AM13" s="178"/>
      <c r="AN13" s="178"/>
      <c r="AO13" s="179"/>
      <c r="AP13" s="168" t="s">
        <v>269</v>
      </c>
      <c r="AQ13" s="177" t="s">
        <v>22</v>
      </c>
      <c r="AR13" s="183"/>
      <c r="AS13" s="183"/>
      <c r="AT13" s="168" t="s">
        <v>270</v>
      </c>
      <c r="AU13" s="177" t="s">
        <v>23</v>
      </c>
      <c r="AV13" s="183"/>
      <c r="AW13" s="183"/>
      <c r="AX13" s="179"/>
      <c r="AY13" s="177" t="s">
        <v>26</v>
      </c>
      <c r="AZ13" s="183"/>
      <c r="BA13" s="183"/>
      <c r="BB13" s="184"/>
      <c r="BC13" s="225" t="s">
        <v>27</v>
      </c>
      <c r="BD13" s="170" t="s">
        <v>55</v>
      </c>
      <c r="BE13" s="204" t="s">
        <v>56</v>
      </c>
      <c r="BF13" s="217" t="s">
        <v>57</v>
      </c>
      <c r="BG13" s="218"/>
      <c r="BH13" s="201" t="s">
        <v>60</v>
      </c>
      <c r="BI13" s="201" t="s">
        <v>61</v>
      </c>
      <c r="BJ13" s="221" t="s">
        <v>30</v>
      </c>
      <c r="BK13" s="201" t="s">
        <v>40</v>
      </c>
    </row>
    <row r="14" spans="1:64" ht="33.75" customHeight="1" x14ac:dyDescent="0.2">
      <c r="A14" s="195"/>
      <c r="B14" s="196"/>
      <c r="C14" s="185"/>
      <c r="D14" s="186"/>
      <c r="E14" s="186"/>
      <c r="F14" s="200"/>
      <c r="G14" s="169"/>
      <c r="H14" s="185"/>
      <c r="I14" s="186"/>
      <c r="J14" s="200"/>
      <c r="K14" s="169"/>
      <c r="L14" s="185"/>
      <c r="M14" s="186"/>
      <c r="N14" s="186"/>
      <c r="O14" s="200"/>
      <c r="P14" s="169"/>
      <c r="Q14" s="185"/>
      <c r="R14" s="186"/>
      <c r="S14" s="186"/>
      <c r="T14" s="169"/>
      <c r="U14" s="185"/>
      <c r="V14" s="186"/>
      <c r="W14" s="186"/>
      <c r="X14" s="200"/>
      <c r="Y14" s="180"/>
      <c r="Z14" s="181"/>
      <c r="AA14" s="181"/>
      <c r="AB14" s="182"/>
      <c r="AC14" s="169"/>
      <c r="AD14" s="180"/>
      <c r="AE14" s="181"/>
      <c r="AF14" s="182"/>
      <c r="AG14" s="169"/>
      <c r="AH14" s="185"/>
      <c r="AI14" s="186"/>
      <c r="AJ14" s="200"/>
      <c r="AK14" s="169"/>
      <c r="AL14" s="180"/>
      <c r="AM14" s="181"/>
      <c r="AN14" s="181"/>
      <c r="AO14" s="182"/>
      <c r="AP14" s="169"/>
      <c r="AQ14" s="185"/>
      <c r="AR14" s="186"/>
      <c r="AS14" s="186"/>
      <c r="AT14" s="169"/>
      <c r="AU14" s="185"/>
      <c r="AV14" s="186"/>
      <c r="AW14" s="186"/>
      <c r="AX14" s="182"/>
      <c r="AY14" s="185"/>
      <c r="AZ14" s="186"/>
      <c r="BA14" s="186"/>
      <c r="BB14" s="187"/>
      <c r="BC14" s="226"/>
      <c r="BD14" s="171"/>
      <c r="BE14" s="205"/>
      <c r="BF14" s="219"/>
      <c r="BG14" s="220"/>
      <c r="BH14" s="202"/>
      <c r="BI14" s="202"/>
      <c r="BJ14" s="222"/>
      <c r="BK14" s="202"/>
    </row>
    <row r="15" spans="1:64" ht="12.75" customHeight="1" x14ac:dyDescent="0.2">
      <c r="A15" s="195"/>
      <c r="B15" s="196"/>
      <c r="C15" s="14"/>
      <c r="D15" s="14"/>
      <c r="E15" s="14"/>
      <c r="F15" s="15"/>
      <c r="G15" s="169"/>
      <c r="H15" s="14"/>
      <c r="I15" s="14"/>
      <c r="J15" s="15"/>
      <c r="K15" s="169"/>
      <c r="L15" s="14"/>
      <c r="M15" s="14"/>
      <c r="N15" s="14"/>
      <c r="O15" s="14"/>
      <c r="P15" s="169"/>
      <c r="Q15" s="14"/>
      <c r="R15" s="14"/>
      <c r="S15" s="14"/>
      <c r="T15" s="169"/>
      <c r="U15" s="14"/>
      <c r="V15" s="14"/>
      <c r="W15" s="15"/>
      <c r="X15" s="112"/>
      <c r="Y15" s="113"/>
      <c r="Z15" s="114"/>
      <c r="AA15" s="14"/>
      <c r="AB15" s="15"/>
      <c r="AC15" s="169"/>
      <c r="AD15" s="14"/>
      <c r="AE15" s="14"/>
      <c r="AF15" s="14"/>
      <c r="AG15" s="169"/>
      <c r="AH15" s="14"/>
      <c r="AI15" s="14"/>
      <c r="AJ15" s="15"/>
      <c r="AK15" s="169"/>
      <c r="AL15" s="14"/>
      <c r="AM15" s="14"/>
      <c r="AN15" s="14"/>
      <c r="AO15" s="112"/>
      <c r="AP15" s="169"/>
      <c r="AQ15" s="14"/>
      <c r="AR15" s="14"/>
      <c r="AS15" s="14"/>
      <c r="AT15" s="169"/>
      <c r="AU15" s="17"/>
      <c r="AV15" s="17"/>
      <c r="AW15" s="15"/>
      <c r="AX15" s="111"/>
      <c r="AY15" s="14"/>
      <c r="AZ15" s="14"/>
      <c r="BA15" s="14"/>
      <c r="BB15" s="16"/>
      <c r="BC15" s="226"/>
      <c r="BD15" s="172"/>
      <c r="BE15" s="205"/>
      <c r="BF15" s="209" t="s">
        <v>58</v>
      </c>
      <c r="BG15" s="224" t="s">
        <v>59</v>
      </c>
      <c r="BH15" s="202"/>
      <c r="BI15" s="202"/>
      <c r="BJ15" s="222"/>
      <c r="BK15" s="202"/>
    </row>
    <row r="16" spans="1:64" ht="12.75" customHeight="1" x14ac:dyDescent="0.2">
      <c r="A16" s="195"/>
      <c r="B16" s="196"/>
      <c r="C16" s="17"/>
      <c r="D16" s="17"/>
      <c r="E16" s="17"/>
      <c r="F16" s="18"/>
      <c r="G16" s="169"/>
      <c r="H16" s="17"/>
      <c r="I16" s="17"/>
      <c r="J16" s="18"/>
      <c r="K16" s="169"/>
      <c r="L16" s="17"/>
      <c r="M16" s="17"/>
      <c r="N16" s="17"/>
      <c r="O16" s="17"/>
      <c r="P16" s="169"/>
      <c r="Q16" s="17"/>
      <c r="R16" s="17"/>
      <c r="S16" s="17"/>
      <c r="T16" s="169"/>
      <c r="U16" s="17"/>
      <c r="V16" s="17"/>
      <c r="W16" s="15"/>
      <c r="X16" s="115"/>
      <c r="Y16" s="111"/>
      <c r="Z16" s="18"/>
      <c r="AA16" s="17"/>
      <c r="AB16" s="18"/>
      <c r="AC16" s="169"/>
      <c r="AD16" s="17"/>
      <c r="AE16" s="17"/>
      <c r="AF16" s="17"/>
      <c r="AG16" s="169"/>
      <c r="AH16" s="17"/>
      <c r="AI16" s="17"/>
      <c r="AJ16" s="18"/>
      <c r="AK16" s="169"/>
      <c r="AL16" s="17"/>
      <c r="AM16" s="17"/>
      <c r="AN16" s="17"/>
      <c r="AO16" s="115"/>
      <c r="AP16" s="169"/>
      <c r="AQ16" s="17"/>
      <c r="AR16" s="17"/>
      <c r="AS16" s="17"/>
      <c r="AT16" s="169"/>
      <c r="AU16" s="17"/>
      <c r="AV16" s="17"/>
      <c r="AW16" s="18"/>
      <c r="AX16" s="111"/>
      <c r="AY16" s="17"/>
      <c r="AZ16" s="17"/>
      <c r="BA16" s="17"/>
      <c r="BB16" s="16"/>
      <c r="BC16" s="226"/>
      <c r="BD16" s="172"/>
      <c r="BE16" s="205"/>
      <c r="BF16" s="210"/>
      <c r="BG16" s="224"/>
      <c r="BH16" s="202"/>
      <c r="BI16" s="202"/>
      <c r="BJ16" s="222"/>
      <c r="BK16" s="202"/>
    </row>
    <row r="17" spans="1:63" ht="12.75" customHeight="1" x14ac:dyDescent="0.2">
      <c r="A17" s="195"/>
      <c r="B17" s="196"/>
      <c r="C17" s="17">
        <v>1</v>
      </c>
      <c r="D17" s="17">
        <v>7</v>
      </c>
      <c r="E17" s="17">
        <v>14</v>
      </c>
      <c r="F17" s="17">
        <v>21</v>
      </c>
      <c r="G17" s="169"/>
      <c r="H17" s="17">
        <v>5</v>
      </c>
      <c r="I17" s="17">
        <v>12</v>
      </c>
      <c r="J17" s="17">
        <v>19</v>
      </c>
      <c r="K17" s="169"/>
      <c r="L17" s="17">
        <v>2</v>
      </c>
      <c r="M17" s="18">
        <v>9</v>
      </c>
      <c r="N17" s="17">
        <v>16</v>
      </c>
      <c r="O17" s="17">
        <v>23</v>
      </c>
      <c r="P17" s="169"/>
      <c r="Q17" s="17">
        <v>7</v>
      </c>
      <c r="R17" s="17">
        <v>14</v>
      </c>
      <c r="S17" s="17">
        <v>21</v>
      </c>
      <c r="T17" s="169"/>
      <c r="U17" s="17">
        <v>4</v>
      </c>
      <c r="V17" s="17">
        <v>11</v>
      </c>
      <c r="W17" s="115">
        <v>18</v>
      </c>
      <c r="X17" s="115">
        <v>25</v>
      </c>
      <c r="Y17" s="17">
        <v>1</v>
      </c>
      <c r="Z17" s="18">
        <v>8</v>
      </c>
      <c r="AA17" s="17">
        <v>15</v>
      </c>
      <c r="AB17" s="17">
        <v>22</v>
      </c>
      <c r="AC17" s="169"/>
      <c r="AD17" s="17">
        <v>7</v>
      </c>
      <c r="AE17" s="17">
        <v>14</v>
      </c>
      <c r="AF17" s="17">
        <v>21</v>
      </c>
      <c r="AG17" s="169"/>
      <c r="AH17" s="17">
        <v>4</v>
      </c>
      <c r="AI17" s="17">
        <v>11</v>
      </c>
      <c r="AJ17" s="17">
        <v>18</v>
      </c>
      <c r="AK17" s="169"/>
      <c r="AL17" s="17">
        <v>2</v>
      </c>
      <c r="AM17" s="17">
        <v>9</v>
      </c>
      <c r="AN17" s="17">
        <v>16</v>
      </c>
      <c r="AO17" s="115">
        <v>23</v>
      </c>
      <c r="AP17" s="169"/>
      <c r="AQ17" s="17">
        <v>6</v>
      </c>
      <c r="AR17" s="17">
        <v>13</v>
      </c>
      <c r="AS17" s="17">
        <v>20</v>
      </c>
      <c r="AT17" s="169"/>
      <c r="AU17" s="17">
        <v>4</v>
      </c>
      <c r="AV17" s="17">
        <v>11</v>
      </c>
      <c r="AW17" s="17">
        <v>18</v>
      </c>
      <c r="AX17" s="17">
        <v>25</v>
      </c>
      <c r="AY17" s="17">
        <v>1</v>
      </c>
      <c r="AZ17" s="17">
        <v>8</v>
      </c>
      <c r="BA17" s="17">
        <v>15</v>
      </c>
      <c r="BB17" s="19">
        <v>22</v>
      </c>
      <c r="BC17" s="226"/>
      <c r="BD17" s="172"/>
      <c r="BE17" s="205"/>
      <c r="BF17" s="210"/>
      <c r="BG17" s="224"/>
      <c r="BH17" s="202"/>
      <c r="BI17" s="202"/>
      <c r="BJ17" s="222"/>
      <c r="BK17" s="202"/>
    </row>
    <row r="18" spans="1:63" ht="12.75" customHeight="1" x14ac:dyDescent="0.2">
      <c r="A18" s="195"/>
      <c r="B18" s="196"/>
      <c r="C18" s="17">
        <v>6</v>
      </c>
      <c r="D18" s="17">
        <v>13</v>
      </c>
      <c r="E18" s="17">
        <v>20</v>
      </c>
      <c r="F18" s="17">
        <v>27</v>
      </c>
      <c r="G18" s="169"/>
      <c r="H18" s="17">
        <v>11</v>
      </c>
      <c r="I18" s="17">
        <v>18</v>
      </c>
      <c r="J18" s="17">
        <v>25</v>
      </c>
      <c r="K18" s="169"/>
      <c r="L18" s="17">
        <v>8</v>
      </c>
      <c r="M18" s="17">
        <v>15</v>
      </c>
      <c r="N18" s="17">
        <v>22</v>
      </c>
      <c r="O18" s="17">
        <v>29</v>
      </c>
      <c r="P18" s="169"/>
      <c r="Q18" s="17">
        <v>13</v>
      </c>
      <c r="R18" s="17">
        <v>20</v>
      </c>
      <c r="S18" s="17">
        <v>27</v>
      </c>
      <c r="T18" s="169"/>
      <c r="U18" s="17">
        <v>10</v>
      </c>
      <c r="V18" s="17">
        <v>17</v>
      </c>
      <c r="W18" s="17">
        <v>24</v>
      </c>
      <c r="X18" s="115">
        <v>31</v>
      </c>
      <c r="Y18" s="17">
        <v>7</v>
      </c>
      <c r="Z18" s="18">
        <v>14</v>
      </c>
      <c r="AA18" s="17">
        <v>21</v>
      </c>
      <c r="AB18" s="17">
        <v>28</v>
      </c>
      <c r="AC18" s="169"/>
      <c r="AD18" s="17">
        <v>13</v>
      </c>
      <c r="AE18" s="17">
        <v>20</v>
      </c>
      <c r="AF18" s="17">
        <v>27</v>
      </c>
      <c r="AG18" s="169"/>
      <c r="AH18" s="17">
        <v>10</v>
      </c>
      <c r="AI18" s="17">
        <v>17</v>
      </c>
      <c r="AJ18" s="17">
        <v>24</v>
      </c>
      <c r="AK18" s="169"/>
      <c r="AL18" s="17">
        <v>8</v>
      </c>
      <c r="AM18" s="17">
        <v>15</v>
      </c>
      <c r="AN18" s="17">
        <v>22</v>
      </c>
      <c r="AO18" s="115">
        <v>29</v>
      </c>
      <c r="AP18" s="169"/>
      <c r="AQ18" s="17">
        <v>12</v>
      </c>
      <c r="AR18" s="17">
        <v>19</v>
      </c>
      <c r="AS18" s="17">
        <v>26</v>
      </c>
      <c r="AT18" s="169"/>
      <c r="AU18" s="17">
        <v>10</v>
      </c>
      <c r="AV18" s="17">
        <v>17</v>
      </c>
      <c r="AW18" s="17">
        <v>24</v>
      </c>
      <c r="AX18" s="17">
        <v>31</v>
      </c>
      <c r="AY18" s="17">
        <v>7</v>
      </c>
      <c r="AZ18" s="17">
        <v>14</v>
      </c>
      <c r="BA18" s="17">
        <v>21</v>
      </c>
      <c r="BB18" s="19">
        <v>28</v>
      </c>
      <c r="BC18" s="226"/>
      <c r="BD18" s="172"/>
      <c r="BE18" s="205"/>
      <c r="BF18" s="210"/>
      <c r="BG18" s="224"/>
      <c r="BH18" s="202"/>
      <c r="BI18" s="202"/>
      <c r="BJ18" s="222"/>
      <c r="BK18" s="202"/>
    </row>
    <row r="19" spans="1:63" ht="12.75" customHeight="1" x14ac:dyDescent="0.2">
      <c r="A19" s="195"/>
      <c r="B19" s="196"/>
      <c r="C19" s="17"/>
      <c r="D19" s="17"/>
      <c r="E19" s="17"/>
      <c r="F19" s="17"/>
      <c r="G19" s="169"/>
      <c r="H19" s="17"/>
      <c r="I19" s="17"/>
      <c r="J19" s="17"/>
      <c r="K19" s="169"/>
      <c r="L19" s="17"/>
      <c r="M19" s="17"/>
      <c r="N19" s="17"/>
      <c r="O19" s="17"/>
      <c r="P19" s="169"/>
      <c r="Q19" s="17"/>
      <c r="R19" s="17"/>
      <c r="S19" s="17"/>
      <c r="T19" s="169"/>
      <c r="U19" s="17"/>
      <c r="V19" s="17"/>
      <c r="W19" s="17"/>
      <c r="X19" s="115"/>
      <c r="Y19" s="111"/>
      <c r="Z19" s="18"/>
      <c r="AA19" s="17"/>
      <c r="AB19" s="17"/>
      <c r="AC19" s="169"/>
      <c r="AD19" s="17"/>
      <c r="AE19" s="17"/>
      <c r="AF19" s="17"/>
      <c r="AG19" s="169"/>
      <c r="AH19" s="17"/>
      <c r="AI19" s="17"/>
      <c r="AJ19" s="17"/>
      <c r="AK19" s="169"/>
      <c r="AL19" s="17"/>
      <c r="AM19" s="17"/>
      <c r="AN19" s="17"/>
      <c r="AO19" s="115"/>
      <c r="AP19" s="169"/>
      <c r="AQ19" s="17"/>
      <c r="AR19" s="17"/>
      <c r="AS19" s="17"/>
      <c r="AT19" s="169"/>
      <c r="AU19" s="17"/>
      <c r="AV19" s="17"/>
      <c r="AW19" s="17"/>
      <c r="AX19" s="111"/>
      <c r="AY19" s="17"/>
      <c r="AZ19" s="17"/>
      <c r="BA19" s="17"/>
      <c r="BB19" s="19"/>
      <c r="BC19" s="226"/>
      <c r="BD19" s="172"/>
      <c r="BE19" s="205"/>
      <c r="BF19" s="210"/>
      <c r="BG19" s="224"/>
      <c r="BH19" s="202"/>
      <c r="BI19" s="202"/>
      <c r="BJ19" s="222"/>
      <c r="BK19" s="202"/>
    </row>
    <row r="20" spans="1:63" ht="12.75" customHeight="1" x14ac:dyDescent="0.2">
      <c r="A20" s="195"/>
      <c r="B20" s="196"/>
      <c r="C20" s="17"/>
      <c r="D20" s="17"/>
      <c r="E20" s="17"/>
      <c r="F20" s="17"/>
      <c r="G20" s="169"/>
      <c r="H20" s="17"/>
      <c r="I20" s="17"/>
      <c r="J20" s="17"/>
      <c r="K20" s="169"/>
      <c r="L20" s="17"/>
      <c r="M20" s="17"/>
      <c r="N20" s="17"/>
      <c r="O20" s="17"/>
      <c r="P20" s="169"/>
      <c r="Q20" s="17"/>
      <c r="R20" s="17"/>
      <c r="S20" s="17"/>
      <c r="T20" s="169"/>
      <c r="U20" s="17"/>
      <c r="V20" s="17"/>
      <c r="W20" s="17"/>
      <c r="X20" s="115"/>
      <c r="Y20" s="111"/>
      <c r="Z20" s="18"/>
      <c r="AA20" s="17"/>
      <c r="AB20" s="17"/>
      <c r="AC20" s="169"/>
      <c r="AD20" s="17"/>
      <c r="AE20" s="17"/>
      <c r="AF20" s="17"/>
      <c r="AG20" s="169"/>
      <c r="AH20" s="17"/>
      <c r="AI20" s="17"/>
      <c r="AJ20" s="17"/>
      <c r="AK20" s="169"/>
      <c r="AL20" s="17"/>
      <c r="AM20" s="17"/>
      <c r="AN20" s="17"/>
      <c r="AO20" s="115"/>
      <c r="AP20" s="169"/>
      <c r="AQ20" s="17"/>
      <c r="AR20" s="17"/>
      <c r="AS20" s="17"/>
      <c r="AT20" s="169"/>
      <c r="AU20" s="17"/>
      <c r="AV20" s="17"/>
      <c r="AW20" s="17"/>
      <c r="AX20" s="111"/>
      <c r="AY20" s="17"/>
      <c r="AZ20" s="17"/>
      <c r="BA20" s="17"/>
      <c r="BB20" s="19"/>
      <c r="BC20" s="226"/>
      <c r="BD20" s="172"/>
      <c r="BE20" s="205"/>
      <c r="BF20" s="210"/>
      <c r="BG20" s="224"/>
      <c r="BH20" s="202"/>
      <c r="BI20" s="202"/>
      <c r="BJ20" s="222"/>
      <c r="BK20" s="202"/>
    </row>
    <row r="21" spans="1:63" ht="12.75" customHeight="1" x14ac:dyDescent="0.2">
      <c r="A21" s="195"/>
      <c r="B21" s="196"/>
      <c r="C21" s="17"/>
      <c r="D21" s="17"/>
      <c r="E21" s="17"/>
      <c r="F21" s="17"/>
      <c r="G21" s="169"/>
      <c r="H21" s="17"/>
      <c r="I21" s="17"/>
      <c r="J21" s="17"/>
      <c r="K21" s="169"/>
      <c r="L21" s="17"/>
      <c r="M21" s="17"/>
      <c r="N21" s="17"/>
      <c r="O21" s="17"/>
      <c r="P21" s="169"/>
      <c r="Q21" s="17"/>
      <c r="R21" s="17"/>
      <c r="S21" s="17"/>
      <c r="T21" s="169"/>
      <c r="U21" s="17"/>
      <c r="V21" s="17"/>
      <c r="W21" s="17"/>
      <c r="X21" s="115"/>
      <c r="Y21" s="111"/>
      <c r="Z21" s="18"/>
      <c r="AA21" s="17"/>
      <c r="AB21" s="17"/>
      <c r="AC21" s="169"/>
      <c r="AD21" s="17"/>
      <c r="AE21" s="17"/>
      <c r="AF21" s="17"/>
      <c r="AG21" s="169"/>
      <c r="AH21" s="17"/>
      <c r="AI21" s="17"/>
      <c r="AJ21" s="17"/>
      <c r="AK21" s="169"/>
      <c r="AL21" s="17"/>
      <c r="AM21" s="17"/>
      <c r="AN21" s="17"/>
      <c r="AO21" s="115"/>
      <c r="AP21" s="169"/>
      <c r="AQ21" s="17"/>
      <c r="AR21" s="17"/>
      <c r="AS21" s="17"/>
      <c r="AT21" s="169"/>
      <c r="AU21" s="17"/>
      <c r="AV21" s="17"/>
      <c r="AW21" s="17"/>
      <c r="AX21" s="111"/>
      <c r="AY21" s="17"/>
      <c r="AZ21" s="17"/>
      <c r="BA21" s="17"/>
      <c r="BB21" s="19"/>
      <c r="BC21" s="226"/>
      <c r="BD21" s="172"/>
      <c r="BE21" s="205"/>
      <c r="BF21" s="210"/>
      <c r="BG21" s="224"/>
      <c r="BH21" s="202"/>
      <c r="BI21" s="202"/>
      <c r="BJ21" s="222"/>
      <c r="BK21" s="202"/>
    </row>
    <row r="22" spans="1:63" ht="22.5" customHeight="1" x14ac:dyDescent="0.2">
      <c r="A22" s="197"/>
      <c r="B22" s="198"/>
      <c r="C22" s="17"/>
      <c r="D22" s="17"/>
      <c r="E22" s="17"/>
      <c r="F22" s="17"/>
      <c r="G22" s="169"/>
      <c r="H22" s="17"/>
      <c r="I22" s="17"/>
      <c r="J22" s="17"/>
      <c r="K22" s="169"/>
      <c r="L22" s="17"/>
      <c r="M22" s="17"/>
      <c r="N22" s="17"/>
      <c r="O22" s="17"/>
      <c r="P22" s="169"/>
      <c r="Q22" s="17"/>
      <c r="R22" s="17"/>
      <c r="S22" s="17"/>
      <c r="T22" s="169"/>
      <c r="U22" s="17"/>
      <c r="V22" s="17"/>
      <c r="W22" s="17"/>
      <c r="X22" s="115"/>
      <c r="Y22" s="111"/>
      <c r="Z22" s="18"/>
      <c r="AA22" s="17"/>
      <c r="AB22" s="17"/>
      <c r="AC22" s="169"/>
      <c r="AD22" s="17"/>
      <c r="AE22" s="17"/>
      <c r="AF22" s="17"/>
      <c r="AG22" s="169"/>
      <c r="AH22" s="17"/>
      <c r="AI22" s="17"/>
      <c r="AJ22" s="17"/>
      <c r="AK22" s="169"/>
      <c r="AL22" s="17"/>
      <c r="AM22" s="17"/>
      <c r="AN22" s="17"/>
      <c r="AO22" s="115"/>
      <c r="AP22" s="169"/>
      <c r="AQ22" s="17"/>
      <c r="AR22" s="17"/>
      <c r="AS22" s="17"/>
      <c r="AT22" s="169"/>
      <c r="AU22" s="17"/>
      <c r="AV22" s="17"/>
      <c r="AW22" s="17"/>
      <c r="AX22" s="111"/>
      <c r="AY22" s="17"/>
      <c r="AZ22" s="17"/>
      <c r="BA22" s="17"/>
      <c r="BB22" s="19"/>
      <c r="BC22" s="227"/>
      <c r="BD22" s="172"/>
      <c r="BE22" s="205"/>
      <c r="BF22" s="211"/>
      <c r="BG22" s="224"/>
      <c r="BH22" s="203"/>
      <c r="BI22" s="203"/>
      <c r="BJ22" s="223"/>
      <c r="BK22" s="203"/>
    </row>
    <row r="23" spans="1:63" ht="12.75" customHeight="1" x14ac:dyDescent="0.2">
      <c r="A23" s="173">
        <v>1</v>
      </c>
      <c r="B23" s="174"/>
      <c r="C23" s="2"/>
      <c r="D23" s="2"/>
      <c r="E23" s="2"/>
      <c r="F23" s="2"/>
      <c r="G23" s="2"/>
      <c r="H23" s="26"/>
      <c r="I23" s="26">
        <v>16</v>
      </c>
      <c r="J23" s="2"/>
      <c r="K23" s="2"/>
      <c r="L23" s="2"/>
      <c r="M23" s="2"/>
      <c r="N23" s="2"/>
      <c r="O23" s="2"/>
      <c r="P23" s="2"/>
      <c r="Q23" s="2"/>
      <c r="R23" s="2"/>
      <c r="S23" s="24" t="s">
        <v>101</v>
      </c>
      <c r="T23" s="2" t="s">
        <v>100</v>
      </c>
      <c r="U23" s="2" t="s">
        <v>100</v>
      </c>
      <c r="V23" s="2"/>
      <c r="W23" s="2"/>
      <c r="X23" s="2"/>
      <c r="Y23" s="2"/>
      <c r="Z23" s="2"/>
      <c r="AA23" s="2"/>
      <c r="AB23" s="26">
        <v>19</v>
      </c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135"/>
      <c r="AN23" s="136"/>
      <c r="AO23" s="23" t="s">
        <v>101</v>
      </c>
      <c r="AP23" s="23" t="s">
        <v>102</v>
      </c>
      <c r="AQ23" s="23" t="s">
        <v>102</v>
      </c>
      <c r="AR23" s="23" t="s">
        <v>102</v>
      </c>
      <c r="AS23" s="23">
        <v>8</v>
      </c>
      <c r="AT23" s="2" t="s">
        <v>161</v>
      </c>
      <c r="AU23" s="2" t="s">
        <v>100</v>
      </c>
      <c r="AV23" s="2" t="s">
        <v>100</v>
      </c>
      <c r="AW23" s="2" t="s">
        <v>100</v>
      </c>
      <c r="AX23" s="2" t="s">
        <v>100</v>
      </c>
      <c r="AY23" s="2" t="s">
        <v>100</v>
      </c>
      <c r="AZ23" s="2" t="s">
        <v>100</v>
      </c>
      <c r="BA23" s="2" t="s">
        <v>100</v>
      </c>
      <c r="BB23" s="13" t="s">
        <v>100</v>
      </c>
      <c r="BC23" s="80">
        <v>1</v>
      </c>
      <c r="BD23" s="27">
        <v>35</v>
      </c>
      <c r="BE23" s="27">
        <v>3</v>
      </c>
      <c r="BF23" s="27">
        <v>1</v>
      </c>
      <c r="BG23" s="27">
        <v>0</v>
      </c>
      <c r="BH23" s="27">
        <v>2</v>
      </c>
      <c r="BI23" s="27">
        <v>0</v>
      </c>
      <c r="BJ23" s="27">
        <v>11</v>
      </c>
      <c r="BK23" s="83">
        <f>SUM(BD23:BJ23)</f>
        <v>52</v>
      </c>
    </row>
    <row r="24" spans="1:63" ht="12.75" customHeight="1" x14ac:dyDescent="0.2">
      <c r="A24" s="173">
        <v>2</v>
      </c>
      <c r="B24" s="174"/>
      <c r="C24" s="23"/>
      <c r="D24" s="23"/>
      <c r="E24" s="23"/>
      <c r="F24" s="23"/>
      <c r="G24" s="2"/>
      <c r="H24" s="26"/>
      <c r="I24" s="91">
        <v>9</v>
      </c>
      <c r="J24" s="2"/>
      <c r="K24" s="2"/>
      <c r="L24" s="23">
        <v>8</v>
      </c>
      <c r="M24" s="23">
        <v>8</v>
      </c>
      <c r="N24" s="23">
        <v>8</v>
      </c>
      <c r="O24" s="23">
        <v>8</v>
      </c>
      <c r="P24" s="23">
        <v>8</v>
      </c>
      <c r="Q24" s="23">
        <v>8</v>
      </c>
      <c r="R24" s="23">
        <v>8</v>
      </c>
      <c r="S24" s="23">
        <v>8</v>
      </c>
      <c r="T24" s="25" t="s">
        <v>100</v>
      </c>
      <c r="U24" s="25" t="s">
        <v>100</v>
      </c>
      <c r="V24" s="2"/>
      <c r="W24" s="2"/>
      <c r="X24" s="2"/>
      <c r="Y24" s="2"/>
      <c r="Z24" s="2"/>
      <c r="AA24" s="2"/>
      <c r="AB24" s="91">
        <v>21</v>
      </c>
      <c r="AC24" s="2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159" t="s">
        <v>101</v>
      </c>
      <c r="AR24" s="23">
        <v>8</v>
      </c>
      <c r="AS24" s="23">
        <v>8</v>
      </c>
      <c r="AT24" s="25" t="s">
        <v>100</v>
      </c>
      <c r="AU24" s="25" t="s">
        <v>100</v>
      </c>
      <c r="AV24" s="25" t="s">
        <v>100</v>
      </c>
      <c r="AW24" s="25" t="s">
        <v>100</v>
      </c>
      <c r="AX24" s="25" t="s">
        <v>100</v>
      </c>
      <c r="AY24" s="25" t="s">
        <v>100</v>
      </c>
      <c r="AZ24" s="25" t="s">
        <v>100</v>
      </c>
      <c r="BA24" s="25" t="s">
        <v>100</v>
      </c>
      <c r="BB24" s="25" t="s">
        <v>100</v>
      </c>
      <c r="BC24" s="80">
        <v>2</v>
      </c>
      <c r="BD24" s="27">
        <v>30</v>
      </c>
      <c r="BE24" s="27">
        <v>0</v>
      </c>
      <c r="BF24" s="27">
        <v>10</v>
      </c>
      <c r="BG24" s="27">
        <v>0</v>
      </c>
      <c r="BH24" s="27">
        <v>1</v>
      </c>
      <c r="BI24" s="27">
        <v>0</v>
      </c>
      <c r="BJ24" s="28">
        <v>11</v>
      </c>
      <c r="BK24" s="83">
        <f>SUM(BD24:BJ24)</f>
        <v>52</v>
      </c>
    </row>
    <row r="25" spans="1:63" ht="12.75" customHeight="1" thickBot="1" x14ac:dyDescent="0.25">
      <c r="A25" s="173">
        <v>3</v>
      </c>
      <c r="B25" s="174"/>
      <c r="C25" s="2"/>
      <c r="D25" s="2"/>
      <c r="E25" s="2"/>
      <c r="F25" s="2"/>
      <c r="G25" s="2"/>
      <c r="H25" s="26"/>
      <c r="I25" s="91">
        <v>11</v>
      </c>
      <c r="J25" s="2"/>
      <c r="K25" s="2"/>
      <c r="L25" s="23"/>
      <c r="M25" s="23"/>
      <c r="N25" s="159" t="s">
        <v>101</v>
      </c>
      <c r="O25" s="23">
        <v>8</v>
      </c>
      <c r="P25" s="23">
        <v>8</v>
      </c>
      <c r="Q25" s="23">
        <v>8</v>
      </c>
      <c r="R25" s="23">
        <v>8</v>
      </c>
      <c r="S25" s="160">
        <v>8</v>
      </c>
      <c r="T25" s="25" t="s">
        <v>100</v>
      </c>
      <c r="U25" s="25" t="s">
        <v>100</v>
      </c>
      <c r="V25" s="2"/>
      <c r="W25" s="2"/>
      <c r="X25" s="2"/>
      <c r="Y25" s="2"/>
      <c r="Z25" s="2"/>
      <c r="AA25" s="2"/>
      <c r="AB25" s="91">
        <v>7</v>
      </c>
      <c r="AC25" s="24" t="s">
        <v>101</v>
      </c>
      <c r="AD25" s="23" t="s">
        <v>102</v>
      </c>
      <c r="AE25" s="23" t="s">
        <v>102</v>
      </c>
      <c r="AF25" s="23">
        <v>8</v>
      </c>
      <c r="AG25" s="23">
        <v>8</v>
      </c>
      <c r="AH25" s="23">
        <v>8</v>
      </c>
      <c r="AI25" s="23">
        <v>8</v>
      </c>
      <c r="AJ25" s="26" t="s">
        <v>33</v>
      </c>
      <c r="AK25" s="26" t="s">
        <v>33</v>
      </c>
      <c r="AL25" s="26" t="s">
        <v>33</v>
      </c>
      <c r="AM25" s="26" t="s">
        <v>33</v>
      </c>
      <c r="AN25" s="33" t="s">
        <v>67</v>
      </c>
      <c r="AO25" s="33" t="s">
        <v>67</v>
      </c>
      <c r="AP25" s="33" t="s">
        <v>67</v>
      </c>
      <c r="AQ25" s="33" t="s">
        <v>67</v>
      </c>
      <c r="AR25" s="2" t="s">
        <v>103</v>
      </c>
      <c r="AS25" s="2" t="s">
        <v>103</v>
      </c>
      <c r="AT25" s="2"/>
      <c r="AU25" s="2"/>
      <c r="AV25" s="2"/>
      <c r="AW25" s="2"/>
      <c r="AX25" s="2"/>
      <c r="AY25" s="2"/>
      <c r="AZ25" s="2"/>
      <c r="BA25" s="2"/>
      <c r="BB25" s="13"/>
      <c r="BC25" s="84">
        <v>3</v>
      </c>
      <c r="BD25" s="85">
        <v>18</v>
      </c>
      <c r="BE25" s="85">
        <v>2</v>
      </c>
      <c r="BF25" s="85">
        <v>9</v>
      </c>
      <c r="BG25" s="85">
        <v>4</v>
      </c>
      <c r="BH25" s="85">
        <v>2</v>
      </c>
      <c r="BI25" s="85">
        <v>6</v>
      </c>
      <c r="BJ25" s="86">
        <v>2</v>
      </c>
      <c r="BK25" s="87">
        <f>SUM(BD25:BJ25)</f>
        <v>43</v>
      </c>
    </row>
    <row r="26" spans="1:63" ht="12.75" customHeight="1" thickBot="1" x14ac:dyDescent="0.2">
      <c r="B26" s="4"/>
      <c r="BB26" s="175" t="s">
        <v>28</v>
      </c>
      <c r="BC26" s="176"/>
      <c r="BD26" s="34">
        <f t="shared" ref="BD26:BK26" si="0">SUM(BD23:BD25)</f>
        <v>83</v>
      </c>
      <c r="BE26" s="34">
        <f t="shared" si="0"/>
        <v>5</v>
      </c>
      <c r="BF26" s="34">
        <f t="shared" si="0"/>
        <v>20</v>
      </c>
      <c r="BG26" s="34">
        <f t="shared" si="0"/>
        <v>4</v>
      </c>
      <c r="BH26" s="34">
        <f t="shared" si="0"/>
        <v>5</v>
      </c>
      <c r="BI26" s="34">
        <f t="shared" si="0"/>
        <v>6</v>
      </c>
      <c r="BJ26" s="81">
        <f t="shared" si="0"/>
        <v>24</v>
      </c>
      <c r="BK26" s="82">
        <f t="shared" si="0"/>
        <v>147</v>
      </c>
    </row>
    <row r="27" spans="1:63" ht="12.75" customHeight="1" x14ac:dyDescent="0.2">
      <c r="A27" s="167" t="s">
        <v>29</v>
      </c>
      <c r="B27" s="167"/>
      <c r="C27" s="167"/>
      <c r="D27" s="167"/>
      <c r="E27" s="167"/>
      <c r="F27" s="167"/>
      <c r="G27" s="6"/>
      <c r="H27" s="167" t="s">
        <v>31</v>
      </c>
      <c r="I27" s="167"/>
      <c r="J27" s="167"/>
      <c r="K27" s="167"/>
      <c r="L27" s="167"/>
      <c r="M27" s="167"/>
      <c r="N27" s="167"/>
      <c r="O27" s="6"/>
      <c r="P27" s="167" t="s">
        <v>56</v>
      </c>
      <c r="Q27" s="167"/>
      <c r="R27" s="167"/>
      <c r="S27" s="167"/>
      <c r="T27" s="167"/>
      <c r="U27" s="167"/>
      <c r="V27" s="167"/>
      <c r="W27" s="12"/>
      <c r="X27" s="167" t="s">
        <v>63</v>
      </c>
      <c r="Y27" s="167"/>
      <c r="Z27" s="167"/>
      <c r="AA27" s="167"/>
      <c r="AB27" s="167"/>
      <c r="AC27" s="167"/>
      <c r="AD27" s="167"/>
      <c r="AE27" s="6"/>
      <c r="AF27" s="167" t="s">
        <v>64</v>
      </c>
      <c r="AG27" s="167"/>
      <c r="AH27" s="167"/>
      <c r="AI27" s="167"/>
      <c r="AJ27" s="167"/>
      <c r="AK27" s="167"/>
      <c r="AL27" s="167"/>
      <c r="AM27" s="6"/>
      <c r="AN27" s="167" t="s">
        <v>32</v>
      </c>
      <c r="AO27" s="167"/>
      <c r="AP27" s="167"/>
      <c r="AQ27" s="167"/>
      <c r="AR27" s="167"/>
      <c r="AS27" s="167"/>
      <c r="AT27" s="167"/>
      <c r="AU27" s="6"/>
      <c r="AV27" s="167" t="s">
        <v>207</v>
      </c>
      <c r="AW27" s="167"/>
      <c r="AX27" s="167"/>
      <c r="AY27" s="167"/>
      <c r="AZ27" s="167"/>
      <c r="BA27" s="167"/>
      <c r="BB27" s="167"/>
      <c r="BD27" s="167" t="s">
        <v>226</v>
      </c>
      <c r="BE27" s="167"/>
      <c r="BF27" s="167"/>
      <c r="BG27" s="167" t="s">
        <v>30</v>
      </c>
      <c r="BH27" s="167"/>
      <c r="BI27" s="167"/>
      <c r="BJ27" s="167"/>
      <c r="BK27" s="6"/>
    </row>
    <row r="28" spans="1:63" ht="12.75" customHeight="1" x14ac:dyDescent="0.2">
      <c r="A28" s="167"/>
      <c r="B28" s="167"/>
      <c r="C28" s="167"/>
      <c r="D28" s="167"/>
      <c r="E28" s="167"/>
      <c r="F28" s="167"/>
      <c r="G28" s="6"/>
      <c r="H28" s="167"/>
      <c r="I28" s="167"/>
      <c r="J28" s="167"/>
      <c r="K28" s="167"/>
      <c r="L28" s="167"/>
      <c r="M28" s="167"/>
      <c r="N28" s="167"/>
      <c r="O28" s="6"/>
      <c r="P28" s="167"/>
      <c r="Q28" s="167"/>
      <c r="R28" s="167"/>
      <c r="S28" s="167"/>
      <c r="T28" s="167"/>
      <c r="U28" s="167"/>
      <c r="V28" s="167"/>
      <c r="W28" s="12"/>
      <c r="X28" s="167"/>
      <c r="Y28" s="167"/>
      <c r="Z28" s="167"/>
      <c r="AA28" s="167"/>
      <c r="AB28" s="167"/>
      <c r="AC28" s="167"/>
      <c r="AD28" s="167"/>
      <c r="AE28" s="6"/>
      <c r="AF28" s="167"/>
      <c r="AG28" s="167"/>
      <c r="AH28" s="167"/>
      <c r="AI28" s="167"/>
      <c r="AJ28" s="167"/>
      <c r="AK28" s="167"/>
      <c r="AL28" s="167"/>
      <c r="AM28" s="6"/>
      <c r="AN28" s="167"/>
      <c r="AO28" s="167"/>
      <c r="AP28" s="167"/>
      <c r="AQ28" s="167"/>
      <c r="AR28" s="167"/>
      <c r="AS28" s="167"/>
      <c r="AT28" s="167"/>
      <c r="AU28" s="6"/>
      <c r="AV28" s="167"/>
      <c r="AW28" s="167"/>
      <c r="AX28" s="167"/>
      <c r="AY28" s="167"/>
      <c r="AZ28" s="167"/>
      <c r="BA28" s="167"/>
      <c r="BB28" s="167"/>
      <c r="BD28" s="167"/>
      <c r="BE28" s="167"/>
      <c r="BF28" s="167"/>
      <c r="BG28" s="167"/>
      <c r="BH28" s="167"/>
      <c r="BI28" s="167"/>
      <c r="BJ28" s="167"/>
      <c r="BK28" s="6"/>
    </row>
    <row r="29" spans="1:63" ht="12.75" customHeight="1" x14ac:dyDescent="0.2">
      <c r="A29" s="167"/>
      <c r="B29" s="167"/>
      <c r="C29" s="167"/>
      <c r="D29" s="167"/>
      <c r="E29" s="167"/>
      <c r="F29" s="167"/>
      <c r="G29" s="6"/>
      <c r="H29" s="167"/>
      <c r="I29" s="167"/>
      <c r="J29" s="167"/>
      <c r="K29" s="167"/>
      <c r="L29" s="167"/>
      <c r="M29" s="167"/>
      <c r="N29" s="167"/>
      <c r="O29" s="6"/>
      <c r="P29" s="167"/>
      <c r="Q29" s="167"/>
      <c r="R29" s="167"/>
      <c r="S29" s="167"/>
      <c r="T29" s="167"/>
      <c r="U29" s="167"/>
      <c r="V29" s="167"/>
      <c r="W29" s="12"/>
      <c r="X29" s="167"/>
      <c r="Y29" s="167"/>
      <c r="Z29" s="167"/>
      <c r="AA29" s="167"/>
      <c r="AB29" s="167"/>
      <c r="AC29" s="167"/>
      <c r="AD29" s="167"/>
      <c r="AE29" s="6"/>
      <c r="AF29" s="167"/>
      <c r="AG29" s="167"/>
      <c r="AH29" s="167"/>
      <c r="AI29" s="167"/>
      <c r="AJ29" s="167"/>
      <c r="AK29" s="167"/>
      <c r="AL29" s="167"/>
      <c r="AM29" s="6"/>
      <c r="AN29" s="167"/>
      <c r="AO29" s="167"/>
      <c r="AP29" s="167"/>
      <c r="AQ29" s="167"/>
      <c r="AR29" s="167"/>
      <c r="AS29" s="167"/>
      <c r="AT29" s="167"/>
      <c r="AU29" s="6"/>
      <c r="AV29" s="167"/>
      <c r="AW29" s="167"/>
      <c r="AX29" s="167"/>
      <c r="AY29" s="167"/>
      <c r="AZ29" s="167"/>
      <c r="BA29" s="167"/>
      <c r="BB29" s="167"/>
      <c r="BD29" s="167"/>
      <c r="BE29" s="167"/>
      <c r="BF29" s="167"/>
      <c r="BG29" s="167"/>
      <c r="BH29" s="167"/>
      <c r="BI29" s="167"/>
      <c r="BJ29" s="167"/>
      <c r="BK29" s="6"/>
    </row>
    <row r="30" spans="1:63" ht="9" customHeight="1" x14ac:dyDescent="0.2">
      <c r="A30" s="167"/>
      <c r="B30" s="167"/>
      <c r="C30" s="167"/>
      <c r="D30" s="167"/>
      <c r="E30" s="167"/>
      <c r="F30" s="167"/>
      <c r="G30" s="6"/>
      <c r="H30" s="167"/>
      <c r="I30" s="167"/>
      <c r="J30" s="167"/>
      <c r="K30" s="167"/>
      <c r="L30" s="167"/>
      <c r="M30" s="167"/>
      <c r="N30" s="167"/>
      <c r="O30" s="6"/>
      <c r="P30" s="167"/>
      <c r="Q30" s="167"/>
      <c r="R30" s="167"/>
      <c r="S30" s="167"/>
      <c r="T30" s="167"/>
      <c r="U30" s="167"/>
      <c r="V30" s="167"/>
      <c r="W30" s="12"/>
      <c r="X30" s="167"/>
      <c r="Y30" s="167"/>
      <c r="Z30" s="167"/>
      <c r="AA30" s="167"/>
      <c r="AB30" s="167"/>
      <c r="AC30" s="167"/>
      <c r="AD30" s="167"/>
      <c r="AE30" s="6"/>
      <c r="AF30" s="167"/>
      <c r="AG30" s="167"/>
      <c r="AH30" s="167"/>
      <c r="AI30" s="167"/>
      <c r="AJ30" s="167"/>
      <c r="AK30" s="167"/>
      <c r="AL30" s="167"/>
      <c r="AM30" s="6"/>
      <c r="AN30" s="167"/>
      <c r="AO30" s="167"/>
      <c r="AP30" s="167"/>
      <c r="AQ30" s="167"/>
      <c r="AR30" s="167"/>
      <c r="AS30" s="167"/>
      <c r="AT30" s="167"/>
      <c r="AU30" s="6"/>
      <c r="AV30" s="167"/>
      <c r="AW30" s="167"/>
      <c r="AX30" s="167"/>
      <c r="AY30" s="167"/>
      <c r="AZ30" s="167"/>
      <c r="BA30" s="167"/>
      <c r="BB30" s="167"/>
      <c r="BD30" s="167"/>
      <c r="BE30" s="167"/>
      <c r="BF30" s="167"/>
      <c r="BG30" s="167"/>
      <c r="BH30" s="167"/>
      <c r="BI30" s="167"/>
      <c r="BJ30" s="167"/>
      <c r="BK30" s="6"/>
    </row>
    <row r="31" spans="1:63" ht="0.75" hidden="1" customHeight="1" x14ac:dyDescent="0.2">
      <c r="A31" s="167"/>
      <c r="B31" s="167"/>
      <c r="C31" s="167"/>
      <c r="D31" s="167"/>
      <c r="E31" s="167"/>
      <c r="F31" s="167"/>
      <c r="G31" s="6"/>
      <c r="H31" s="167"/>
      <c r="I31" s="167"/>
      <c r="J31" s="167"/>
      <c r="K31" s="167"/>
      <c r="L31" s="167"/>
      <c r="M31" s="167"/>
      <c r="N31" s="167"/>
      <c r="O31" s="6"/>
      <c r="P31" s="167"/>
      <c r="Q31" s="167"/>
      <c r="R31" s="167"/>
      <c r="S31" s="167"/>
      <c r="T31" s="167"/>
      <c r="U31" s="167"/>
      <c r="V31" s="167"/>
      <c r="W31" s="12"/>
      <c r="X31" s="167"/>
      <c r="Y31" s="167"/>
      <c r="Z31" s="167"/>
      <c r="AA31" s="167"/>
      <c r="AB31" s="167"/>
      <c r="AC31" s="167"/>
      <c r="AD31" s="167"/>
      <c r="AE31" s="6"/>
      <c r="AF31" s="167"/>
      <c r="AG31" s="167"/>
      <c r="AH31" s="167"/>
      <c r="AI31" s="167"/>
      <c r="AJ31" s="167"/>
      <c r="AK31" s="167"/>
      <c r="AL31" s="167"/>
      <c r="AM31" s="6"/>
      <c r="AN31" s="167"/>
      <c r="AO31" s="167"/>
      <c r="AP31" s="167"/>
      <c r="AQ31" s="167"/>
      <c r="AR31" s="167"/>
      <c r="AS31" s="167"/>
      <c r="AT31" s="167"/>
      <c r="AU31" s="6"/>
      <c r="AV31" s="167"/>
      <c r="AW31" s="167"/>
      <c r="AX31" s="167"/>
      <c r="AY31" s="167"/>
      <c r="AZ31" s="167"/>
      <c r="BA31" s="167"/>
      <c r="BB31" s="167"/>
      <c r="BD31" s="167"/>
      <c r="BE31" s="167"/>
      <c r="BF31" s="167"/>
      <c r="BG31" s="167"/>
      <c r="BH31" s="167"/>
      <c r="BI31" s="167"/>
      <c r="BJ31" s="167"/>
      <c r="BK31" s="6"/>
    </row>
    <row r="32" spans="1:63" ht="12.75" customHeight="1" x14ac:dyDescent="0.2">
      <c r="B32" s="4"/>
      <c r="C32" s="8"/>
      <c r="D32" s="8"/>
      <c r="E32" s="8"/>
      <c r="F32" s="8"/>
      <c r="G32" s="8"/>
      <c r="H32" s="8"/>
      <c r="I32" s="6"/>
      <c r="J32" s="6"/>
      <c r="K32" s="6"/>
      <c r="L32" s="8"/>
      <c r="M32" s="8"/>
      <c r="N32" s="8"/>
      <c r="O32" s="8"/>
      <c r="P32" s="8"/>
      <c r="Q32" s="9"/>
      <c r="R32" s="10"/>
      <c r="S32" s="8"/>
      <c r="T32" s="8"/>
      <c r="U32" s="8"/>
      <c r="V32" s="8"/>
      <c r="W32" s="8"/>
      <c r="X32" s="8"/>
      <c r="Y32" s="8"/>
      <c r="Z32" s="8"/>
      <c r="AA32" s="5"/>
      <c r="AB32" s="5"/>
      <c r="AC32" s="8"/>
      <c r="AD32" s="8"/>
      <c r="AE32" s="8"/>
      <c r="AF32" s="8"/>
      <c r="AG32" s="8"/>
      <c r="AH32" s="8"/>
      <c r="AI32" s="6"/>
      <c r="AJ32" s="6"/>
      <c r="AK32" s="6"/>
      <c r="AL32" s="8"/>
      <c r="AM32" s="8"/>
      <c r="AN32" s="8"/>
      <c r="AO32" s="8"/>
      <c r="AP32" s="8"/>
      <c r="AQ32" s="5"/>
      <c r="AR32" s="5"/>
      <c r="AS32" s="8"/>
      <c r="AT32" s="8"/>
      <c r="AU32" s="8"/>
      <c r="AV32" s="8"/>
      <c r="AW32" s="8"/>
      <c r="AX32" s="8"/>
      <c r="AY32" s="5"/>
      <c r="AZ32" s="5"/>
      <c r="BA32" s="8"/>
      <c r="BB32" s="8"/>
      <c r="BC32" s="8"/>
      <c r="BD32" s="5"/>
      <c r="BE32" s="8"/>
      <c r="BF32" s="8"/>
      <c r="BG32" s="5"/>
      <c r="BH32" s="6"/>
      <c r="BI32" s="6"/>
      <c r="BJ32" s="6"/>
      <c r="BK32" s="6"/>
    </row>
    <row r="33" spans="3:63" ht="12.75" customHeight="1" x14ac:dyDescent="0.2">
      <c r="J33" s="161"/>
      <c r="K33" s="162"/>
      <c r="L33" s="163"/>
      <c r="O33" s="6"/>
      <c r="P33" s="6"/>
      <c r="R33" s="161" t="s">
        <v>35</v>
      </c>
      <c r="S33" s="162"/>
      <c r="T33" s="163"/>
      <c r="Z33" s="161">
        <v>8</v>
      </c>
      <c r="AA33" s="162"/>
      <c r="AB33" s="163"/>
      <c r="AH33" s="161" t="s">
        <v>33</v>
      </c>
      <c r="AI33" s="162"/>
      <c r="AJ33" s="163"/>
      <c r="AP33" s="161" t="s">
        <v>34</v>
      </c>
      <c r="AQ33" s="162"/>
      <c r="AR33" s="163"/>
      <c r="AX33" s="161" t="s">
        <v>24</v>
      </c>
      <c r="AY33" s="162"/>
      <c r="AZ33" s="163"/>
      <c r="BE33" s="188" t="s">
        <v>67</v>
      </c>
      <c r="BF33" s="163"/>
      <c r="BH33" s="188" t="s">
        <v>65</v>
      </c>
      <c r="BI33" s="163"/>
      <c r="BJ33" s="6"/>
      <c r="BK33" s="6"/>
    </row>
    <row r="34" spans="3:63" ht="12.75" customHeight="1" x14ac:dyDescent="0.2">
      <c r="J34" s="164"/>
      <c r="K34" s="165"/>
      <c r="L34" s="166"/>
      <c r="O34" s="6"/>
      <c r="P34" s="6"/>
      <c r="R34" s="164"/>
      <c r="S34" s="165"/>
      <c r="T34" s="166"/>
      <c r="Z34" s="164"/>
      <c r="AA34" s="165"/>
      <c r="AB34" s="166"/>
      <c r="AH34" s="164"/>
      <c r="AI34" s="165"/>
      <c r="AJ34" s="166"/>
      <c r="AP34" s="164"/>
      <c r="AQ34" s="165"/>
      <c r="AR34" s="166"/>
      <c r="AX34" s="164"/>
      <c r="AY34" s="165"/>
      <c r="AZ34" s="166"/>
      <c r="BE34" s="164"/>
      <c r="BF34" s="166"/>
      <c r="BH34" s="164"/>
      <c r="BI34" s="166"/>
      <c r="BJ34" s="6"/>
      <c r="BK34" s="6"/>
    </row>
    <row r="35" spans="3:63" ht="12.75" customHeight="1" x14ac:dyDescent="0.2">
      <c r="O35" s="6"/>
      <c r="P35" s="6"/>
      <c r="BF35" s="6"/>
      <c r="BH35" s="6"/>
      <c r="BI35" s="6"/>
      <c r="BJ35" s="6"/>
      <c r="BK35" s="6"/>
    </row>
    <row r="36" spans="3:63" ht="12.75" customHeight="1" x14ac:dyDescent="0.2">
      <c r="O36" s="6"/>
      <c r="P36" s="6"/>
      <c r="BF36" s="6"/>
      <c r="BH36" s="6"/>
      <c r="BI36" s="6"/>
      <c r="BJ36" s="6"/>
      <c r="BK36" s="6"/>
    </row>
    <row r="37" spans="3:63" ht="12.75" customHeight="1" x14ac:dyDescent="0.2">
      <c r="O37" s="6"/>
      <c r="P37" s="6"/>
      <c r="BF37" s="6"/>
      <c r="BH37" s="6"/>
      <c r="BI37" s="6"/>
      <c r="BJ37" s="6"/>
      <c r="BK37" s="6"/>
    </row>
    <row r="38" spans="3:63" x14ac:dyDescent="0.2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</row>
    <row r="40" spans="3:63" x14ac:dyDescent="0.2">
      <c r="Q40" s="6"/>
      <c r="R40" s="6"/>
      <c r="S40" s="6"/>
      <c r="T40" s="6"/>
      <c r="U40" s="6"/>
      <c r="V40" s="6"/>
      <c r="W40" s="6"/>
    </row>
    <row r="41" spans="3:63" x14ac:dyDescent="0.2">
      <c r="Q41" s="6"/>
      <c r="R41" s="6"/>
      <c r="S41" s="6"/>
      <c r="T41" s="6"/>
      <c r="U41" s="6"/>
      <c r="V41" s="6"/>
      <c r="W41" s="6"/>
    </row>
    <row r="42" spans="3:63" x14ac:dyDescent="0.2">
      <c r="Q42" s="6"/>
      <c r="R42" s="6"/>
      <c r="S42" s="6"/>
      <c r="T42" s="6"/>
      <c r="U42" s="6"/>
      <c r="V42" s="6"/>
      <c r="W42" s="6"/>
    </row>
    <row r="43" spans="3:63" x14ac:dyDescent="0.2">
      <c r="Q43" s="6"/>
      <c r="R43" s="6"/>
      <c r="S43" s="6"/>
      <c r="T43" s="6"/>
      <c r="U43" s="6"/>
      <c r="V43" s="6"/>
      <c r="W43" s="6"/>
    </row>
    <row r="44" spans="3:63" x14ac:dyDescent="0.2">
      <c r="Q44" s="6"/>
      <c r="R44" s="6"/>
      <c r="S44" s="6"/>
      <c r="T44" s="6"/>
      <c r="U44" s="6"/>
      <c r="V44" s="6"/>
      <c r="W44" s="6"/>
    </row>
  </sheetData>
  <mergeCells count="69">
    <mergeCell ref="AP13:AP22"/>
    <mergeCell ref="AQ13:AS14"/>
    <mergeCell ref="AH13:AJ14"/>
    <mergeCell ref="U13:X14"/>
    <mergeCell ref="H13:J14"/>
    <mergeCell ref="L13:O14"/>
    <mergeCell ref="K13:K22"/>
    <mergeCell ref="BE1:BK1"/>
    <mergeCell ref="BD5:BL5"/>
    <mergeCell ref="V5:AZ5"/>
    <mergeCell ref="V7:AZ7"/>
    <mergeCell ref="BF15:BF22"/>
    <mergeCell ref="AU13:AX14"/>
    <mergeCell ref="BE2:BK2"/>
    <mergeCell ref="V1:AZ1"/>
    <mergeCell ref="V9:AZ9"/>
    <mergeCell ref="U6:BA6"/>
    <mergeCell ref="BC12:BK12"/>
    <mergeCell ref="BF13:BG14"/>
    <mergeCell ref="BJ13:BJ22"/>
    <mergeCell ref="BG15:BG22"/>
    <mergeCell ref="BC13:BC22"/>
    <mergeCell ref="BI13:BI22"/>
    <mergeCell ref="V8:AZ8"/>
    <mergeCell ref="O2:BC2"/>
    <mergeCell ref="BD3:BL3"/>
    <mergeCell ref="BD4:BL4"/>
    <mergeCell ref="A25:B25"/>
    <mergeCell ref="A24:B24"/>
    <mergeCell ref="T13:T22"/>
    <mergeCell ref="A13:B22"/>
    <mergeCell ref="G13:G22"/>
    <mergeCell ref="C13:F14"/>
    <mergeCell ref="BH13:BH22"/>
    <mergeCell ref="BE13:BE22"/>
    <mergeCell ref="BK13:BK22"/>
    <mergeCell ref="V10:AZ10"/>
    <mergeCell ref="V11:AZ11"/>
    <mergeCell ref="A12:BB12"/>
    <mergeCell ref="BH33:BI34"/>
    <mergeCell ref="BG27:BJ31"/>
    <mergeCell ref="BE33:BF34"/>
    <mergeCell ref="AP33:AR34"/>
    <mergeCell ref="AN27:AT31"/>
    <mergeCell ref="A27:F31"/>
    <mergeCell ref="AG13:AG22"/>
    <mergeCell ref="BD27:BF31"/>
    <mergeCell ref="BD13:BD22"/>
    <mergeCell ref="AV27:BB31"/>
    <mergeCell ref="AC13:AC22"/>
    <mergeCell ref="P13:P22"/>
    <mergeCell ref="A23:B23"/>
    <mergeCell ref="BB26:BC26"/>
    <mergeCell ref="AL13:AO14"/>
    <mergeCell ref="AK13:AK22"/>
    <mergeCell ref="AY13:BB14"/>
    <mergeCell ref="Y13:AB14"/>
    <mergeCell ref="Q13:S14"/>
    <mergeCell ref="AT13:AT22"/>
    <mergeCell ref="AD13:AF14"/>
    <mergeCell ref="AH33:AJ34"/>
    <mergeCell ref="AF27:AL31"/>
    <mergeCell ref="P27:V31"/>
    <mergeCell ref="AX33:AZ34"/>
    <mergeCell ref="J33:L34"/>
    <mergeCell ref="H27:N31"/>
    <mergeCell ref="Z33:AB34"/>
    <mergeCell ref="X27:AD31"/>
    <mergeCell ref="R33:T34"/>
  </mergeCells>
  <phoneticPr fontId="3" type="noConversion"/>
  <pageMargins left="0" right="0" top="0" bottom="0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2"/>
  <sheetViews>
    <sheetView topLeftCell="A28" zoomScaleNormal="100" zoomScaleSheetLayoutView="130" workbookViewId="0">
      <selection activeCell="B60" sqref="B60"/>
    </sheetView>
  </sheetViews>
  <sheetFormatPr defaultRowHeight="12" x14ac:dyDescent="0.2"/>
  <cols>
    <col min="1" max="1" width="10.7109375" style="6" customWidth="1"/>
    <col min="2" max="2" width="82.140625" style="6" customWidth="1"/>
    <col min="3" max="3" width="6.42578125" style="116" customWidth="1"/>
    <col min="4" max="4" width="9.7109375" style="116" customWidth="1"/>
    <col min="5" max="5" width="5.7109375" style="116" customWidth="1"/>
    <col min="6" max="6" width="6.140625" style="11" customWidth="1"/>
    <col min="7" max="7" width="6" style="11" customWidth="1"/>
    <col min="8" max="8" width="5.7109375" style="11" customWidth="1"/>
    <col min="9" max="9" width="5.85546875" style="11" customWidth="1"/>
    <col min="10" max="10" width="6.5703125" style="11" customWidth="1"/>
    <col min="11" max="11" width="6" style="11" customWidth="1"/>
    <col min="12" max="12" width="4.85546875" style="11" customWidth="1"/>
    <col min="13" max="13" width="7.7109375" style="11" customWidth="1"/>
    <col min="14" max="14" width="7" style="11" customWidth="1"/>
    <col min="15" max="15" width="7.5703125" style="11" customWidth="1"/>
    <col min="16" max="16" width="6.7109375" style="11" customWidth="1"/>
    <col min="17" max="17" width="7.28515625" style="11" customWidth="1"/>
    <col min="18" max="18" width="6.85546875" style="11" customWidth="1"/>
    <col min="19" max="19" width="7" style="11" customWidth="1"/>
    <col min="20" max="16384" width="9.140625" style="6"/>
  </cols>
  <sheetData>
    <row r="1" spans="1:19" ht="19.5" customHeight="1" x14ac:dyDescent="0.2">
      <c r="A1" s="213" t="s">
        <v>36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6"/>
      <c r="S1" s="6"/>
    </row>
    <row r="2" spans="1:19" ht="4.5" customHeight="1" x14ac:dyDescent="0.2"/>
    <row r="3" spans="1:19" s="20" customFormat="1" ht="15" customHeight="1" x14ac:dyDescent="0.2">
      <c r="A3" s="228" t="s">
        <v>37</v>
      </c>
      <c r="B3" s="231" t="s">
        <v>49</v>
      </c>
      <c r="C3" s="241" t="s">
        <v>83</v>
      </c>
      <c r="D3" s="242"/>
      <c r="E3" s="243"/>
      <c r="F3" s="236" t="s">
        <v>44</v>
      </c>
      <c r="G3" s="236"/>
      <c r="H3" s="237"/>
      <c r="I3" s="237"/>
      <c r="J3" s="237"/>
      <c r="K3" s="237"/>
      <c r="L3" s="253" t="s">
        <v>78</v>
      </c>
      <c r="M3" s="254"/>
      <c r="N3" s="257" t="s">
        <v>289</v>
      </c>
      <c r="O3" s="257"/>
      <c r="P3" s="257"/>
      <c r="Q3" s="257"/>
      <c r="R3" s="257"/>
      <c r="S3" s="258"/>
    </row>
    <row r="4" spans="1:19" s="20" customFormat="1" ht="12.75" customHeight="1" x14ac:dyDescent="0.2">
      <c r="A4" s="229"/>
      <c r="B4" s="232"/>
      <c r="C4" s="244"/>
      <c r="D4" s="245"/>
      <c r="E4" s="246"/>
      <c r="F4" s="238" t="s">
        <v>45</v>
      </c>
      <c r="G4" s="238" t="s">
        <v>50</v>
      </c>
      <c r="H4" s="236" t="s">
        <v>46</v>
      </c>
      <c r="I4" s="240"/>
      <c r="J4" s="240"/>
      <c r="K4" s="240"/>
      <c r="L4" s="255"/>
      <c r="M4" s="256"/>
      <c r="N4" s="259"/>
      <c r="O4" s="259"/>
      <c r="P4" s="259"/>
      <c r="Q4" s="259"/>
      <c r="R4" s="259"/>
      <c r="S4" s="260"/>
    </row>
    <row r="5" spans="1:19" s="20" customFormat="1" ht="15" customHeight="1" x14ac:dyDescent="0.2">
      <c r="A5" s="229"/>
      <c r="B5" s="232"/>
      <c r="C5" s="247"/>
      <c r="D5" s="248"/>
      <c r="E5" s="249"/>
      <c r="F5" s="250"/>
      <c r="G5" s="250"/>
      <c r="H5" s="238" t="s">
        <v>47</v>
      </c>
      <c r="I5" s="251" t="s">
        <v>48</v>
      </c>
      <c r="J5" s="251"/>
      <c r="K5" s="251"/>
      <c r="L5" s="238" t="s">
        <v>53</v>
      </c>
      <c r="M5" s="238" t="s">
        <v>54</v>
      </c>
      <c r="N5" s="252" t="s">
        <v>38</v>
      </c>
      <c r="O5" s="235"/>
      <c r="P5" s="234" t="s">
        <v>41</v>
      </c>
      <c r="Q5" s="235"/>
      <c r="R5" s="234" t="s">
        <v>39</v>
      </c>
      <c r="S5" s="235"/>
    </row>
    <row r="6" spans="1:19" s="20" customFormat="1" ht="110.25" customHeight="1" x14ac:dyDescent="0.2">
      <c r="A6" s="230"/>
      <c r="B6" s="233"/>
      <c r="C6" s="117" t="s">
        <v>80</v>
      </c>
      <c r="D6" s="117" t="s">
        <v>82</v>
      </c>
      <c r="E6" s="117" t="s">
        <v>81</v>
      </c>
      <c r="F6" s="239"/>
      <c r="G6" s="239"/>
      <c r="H6" s="239"/>
      <c r="I6" s="22" t="s">
        <v>127</v>
      </c>
      <c r="J6" s="22" t="s">
        <v>51</v>
      </c>
      <c r="K6" s="22" t="s">
        <v>52</v>
      </c>
      <c r="L6" s="239"/>
      <c r="M6" s="239"/>
      <c r="N6" s="89" t="s">
        <v>290</v>
      </c>
      <c r="O6" s="29" t="s">
        <v>291</v>
      </c>
      <c r="P6" s="29" t="s">
        <v>292</v>
      </c>
      <c r="Q6" s="29" t="s">
        <v>293</v>
      </c>
      <c r="R6" s="29" t="s">
        <v>294</v>
      </c>
      <c r="S6" s="29" t="s">
        <v>295</v>
      </c>
    </row>
    <row r="7" spans="1:19" s="35" customFormat="1" ht="15" customHeight="1" x14ac:dyDescent="0.2">
      <c r="A7" s="97"/>
      <c r="B7" s="98" t="s">
        <v>275</v>
      </c>
      <c r="C7" s="127">
        <f t="shared" ref="C7:L7" si="0">C8+C16+C21</f>
        <v>7</v>
      </c>
      <c r="D7" s="127">
        <f t="shared" si="0"/>
        <v>27</v>
      </c>
      <c r="E7" s="127">
        <f t="shared" si="0"/>
        <v>31</v>
      </c>
      <c r="F7" s="127">
        <f t="shared" si="0"/>
        <v>4482</v>
      </c>
      <c r="G7" s="127">
        <f t="shared" si="0"/>
        <v>1494</v>
      </c>
      <c r="H7" s="127">
        <f t="shared" si="0"/>
        <v>2988</v>
      </c>
      <c r="I7" s="127">
        <f t="shared" si="0"/>
        <v>1564</v>
      </c>
      <c r="J7" s="127">
        <f t="shared" si="0"/>
        <v>1424</v>
      </c>
      <c r="K7" s="127">
        <f t="shared" si="0"/>
        <v>60</v>
      </c>
      <c r="L7" s="127">
        <f t="shared" si="0"/>
        <v>180</v>
      </c>
      <c r="M7" s="127">
        <f>M8+M16+M21</f>
        <v>720</v>
      </c>
      <c r="N7" s="127">
        <f t="shared" ref="N7:S7" si="1">N8+N16+N21</f>
        <v>576</v>
      </c>
      <c r="O7" s="127">
        <f t="shared" si="1"/>
        <v>684</v>
      </c>
      <c r="P7" s="127">
        <f t="shared" si="1"/>
        <v>324</v>
      </c>
      <c r="Q7" s="127">
        <f t="shared" si="1"/>
        <v>756</v>
      </c>
      <c r="R7" s="127">
        <f t="shared" si="1"/>
        <v>396</v>
      </c>
      <c r="S7" s="127">
        <f t="shared" si="1"/>
        <v>252</v>
      </c>
    </row>
    <row r="8" spans="1:19" ht="15.75" customHeight="1" x14ac:dyDescent="0.2">
      <c r="A8" s="99" t="s">
        <v>104</v>
      </c>
      <c r="B8" s="99" t="s">
        <v>221</v>
      </c>
      <c r="C8" s="119" t="s">
        <v>179</v>
      </c>
      <c r="D8" s="119" t="s">
        <v>273</v>
      </c>
      <c r="E8" s="119" t="s">
        <v>277</v>
      </c>
      <c r="F8" s="102">
        <f>SUM(F9:F15)</f>
        <v>843</v>
      </c>
      <c r="G8" s="102">
        <f>SUM(G9:G15)</f>
        <v>281</v>
      </c>
      <c r="H8" s="102">
        <f>SUM(H9:H15)</f>
        <v>562</v>
      </c>
      <c r="I8" s="102">
        <f t="shared" ref="I8:S8" si="2">SUM(I9:I15)</f>
        <v>230</v>
      </c>
      <c r="J8" s="102">
        <f t="shared" si="2"/>
        <v>332</v>
      </c>
      <c r="K8" s="102">
        <f t="shared" si="2"/>
        <v>0</v>
      </c>
      <c r="L8" s="102">
        <f t="shared" si="2"/>
        <v>0</v>
      </c>
      <c r="M8" s="102">
        <f t="shared" si="2"/>
        <v>0</v>
      </c>
      <c r="N8" s="102">
        <f>SUM(N9:N15)</f>
        <v>256</v>
      </c>
      <c r="O8" s="102">
        <f>SUM(O9:O15)</f>
        <v>114</v>
      </c>
      <c r="P8" s="102">
        <f>SUM(P9:P15)</f>
        <v>36</v>
      </c>
      <c r="Q8" s="102">
        <f t="shared" si="2"/>
        <v>84</v>
      </c>
      <c r="R8" s="102">
        <f t="shared" si="2"/>
        <v>44</v>
      </c>
      <c r="S8" s="102">
        <f t="shared" si="2"/>
        <v>28</v>
      </c>
    </row>
    <row r="9" spans="1:19" ht="14.25" customHeight="1" x14ac:dyDescent="0.2">
      <c r="A9" s="69" t="s">
        <v>229</v>
      </c>
      <c r="B9" s="71" t="s">
        <v>106</v>
      </c>
      <c r="C9" s="120" t="s">
        <v>272</v>
      </c>
      <c r="D9" s="120" t="s">
        <v>279</v>
      </c>
      <c r="E9" s="120"/>
      <c r="F9" s="88">
        <f>G9+H9</f>
        <v>72</v>
      </c>
      <c r="G9" s="88">
        <f>H9/2</f>
        <v>24</v>
      </c>
      <c r="H9" s="101">
        <f t="shared" ref="H9:H15" si="3">SUM(N9:S9)</f>
        <v>48</v>
      </c>
      <c r="I9" s="88">
        <v>48</v>
      </c>
      <c r="J9" s="88" t="s">
        <v>279</v>
      </c>
      <c r="K9" s="88"/>
      <c r="L9" s="88"/>
      <c r="M9" s="88"/>
      <c r="N9" s="88">
        <v>48</v>
      </c>
      <c r="O9" s="88"/>
      <c r="P9" s="88"/>
      <c r="Q9" s="88"/>
      <c r="R9" s="88"/>
      <c r="S9" s="88"/>
    </row>
    <row r="10" spans="1:19" ht="13.5" customHeight="1" x14ac:dyDescent="0.2">
      <c r="A10" s="69" t="s">
        <v>230</v>
      </c>
      <c r="B10" s="69" t="s">
        <v>107</v>
      </c>
      <c r="C10" s="96" t="s">
        <v>279</v>
      </c>
      <c r="D10" s="96" t="s">
        <v>272</v>
      </c>
      <c r="E10" s="96"/>
      <c r="F10" s="88">
        <f t="shared" ref="F10:F15" si="4">G10+H10</f>
        <v>72</v>
      </c>
      <c r="G10" s="88">
        <f t="shared" ref="G10:G15" si="5">H10/2</f>
        <v>24</v>
      </c>
      <c r="H10" s="101">
        <f t="shared" si="3"/>
        <v>48</v>
      </c>
      <c r="I10" s="88">
        <v>48</v>
      </c>
      <c r="J10" s="88" t="s">
        <v>279</v>
      </c>
      <c r="K10" s="88"/>
      <c r="L10" s="88"/>
      <c r="M10" s="88"/>
      <c r="N10" s="88">
        <v>48</v>
      </c>
      <c r="O10" s="88"/>
      <c r="P10" s="88"/>
      <c r="Q10" s="88"/>
      <c r="R10" s="88"/>
      <c r="S10" s="88"/>
    </row>
    <row r="11" spans="1:19" ht="13.5" customHeight="1" x14ac:dyDescent="0.2">
      <c r="A11" s="69" t="s">
        <v>231</v>
      </c>
      <c r="B11" s="69" t="s">
        <v>124</v>
      </c>
      <c r="C11" s="96"/>
      <c r="D11" s="96" t="s">
        <v>316</v>
      </c>
      <c r="E11" s="96" t="s">
        <v>279</v>
      </c>
      <c r="F11" s="88">
        <f t="shared" si="4"/>
        <v>72</v>
      </c>
      <c r="G11" s="88">
        <f t="shared" si="5"/>
        <v>24</v>
      </c>
      <c r="H11" s="101">
        <f t="shared" si="3"/>
        <v>48</v>
      </c>
      <c r="I11" s="88">
        <v>48</v>
      </c>
      <c r="J11" s="88" t="s">
        <v>279</v>
      </c>
      <c r="K11" s="88"/>
      <c r="L11" s="88"/>
      <c r="M11" s="88"/>
      <c r="N11" s="88">
        <v>48</v>
      </c>
      <c r="O11" s="88"/>
      <c r="P11" s="88"/>
      <c r="Q11" s="88"/>
      <c r="R11" s="88"/>
      <c r="S11" s="88"/>
    </row>
    <row r="12" spans="1:19" ht="14.25" customHeight="1" x14ac:dyDescent="0.2">
      <c r="A12" s="69" t="s">
        <v>232</v>
      </c>
      <c r="B12" s="69" t="s">
        <v>108</v>
      </c>
      <c r="C12" s="96" t="s">
        <v>178</v>
      </c>
      <c r="D12" s="96" t="s">
        <v>317</v>
      </c>
      <c r="E12" s="96" t="s">
        <v>296</v>
      </c>
      <c r="F12" s="88">
        <f t="shared" si="4"/>
        <v>249</v>
      </c>
      <c r="G12" s="88">
        <f t="shared" si="5"/>
        <v>83</v>
      </c>
      <c r="H12" s="101">
        <f t="shared" si="3"/>
        <v>166</v>
      </c>
      <c r="I12" s="88"/>
      <c r="J12" s="88">
        <v>166</v>
      </c>
      <c r="K12" s="88"/>
      <c r="L12" s="88"/>
      <c r="M12" s="88"/>
      <c r="N12" s="88">
        <v>32</v>
      </c>
      <c r="O12" s="88">
        <v>38</v>
      </c>
      <c r="P12" s="88">
        <v>18</v>
      </c>
      <c r="Q12" s="88">
        <v>42</v>
      </c>
      <c r="R12" s="88">
        <v>22</v>
      </c>
      <c r="S12" s="88">
        <v>14</v>
      </c>
    </row>
    <row r="13" spans="1:19" ht="14.25" customHeight="1" x14ac:dyDescent="0.2">
      <c r="A13" s="69" t="s">
        <v>233</v>
      </c>
      <c r="B13" s="69" t="s">
        <v>109</v>
      </c>
      <c r="C13" s="96"/>
      <c r="D13" s="96" t="s">
        <v>318</v>
      </c>
      <c r="E13" s="96"/>
      <c r="F13" s="88">
        <f t="shared" si="4"/>
        <v>249</v>
      </c>
      <c r="G13" s="88">
        <f t="shared" si="5"/>
        <v>83</v>
      </c>
      <c r="H13" s="101">
        <f t="shared" si="3"/>
        <v>166</v>
      </c>
      <c r="I13" s="88"/>
      <c r="J13" s="88">
        <v>166</v>
      </c>
      <c r="K13" s="88"/>
      <c r="L13" s="88"/>
      <c r="M13" s="88"/>
      <c r="N13" s="88">
        <v>32</v>
      </c>
      <c r="O13" s="88">
        <v>38</v>
      </c>
      <c r="P13" s="88">
        <v>18</v>
      </c>
      <c r="Q13" s="88">
        <v>42</v>
      </c>
      <c r="R13" s="88">
        <v>22</v>
      </c>
      <c r="S13" s="88">
        <v>14</v>
      </c>
    </row>
    <row r="14" spans="1:19" ht="14.25" customHeight="1" x14ac:dyDescent="0.2">
      <c r="A14" s="69" t="s">
        <v>234</v>
      </c>
      <c r="B14" s="69" t="s">
        <v>173</v>
      </c>
      <c r="C14" s="96"/>
      <c r="D14" s="96" t="s">
        <v>316</v>
      </c>
      <c r="E14" s="96"/>
      <c r="F14" s="88">
        <f t="shared" si="4"/>
        <v>72</v>
      </c>
      <c r="G14" s="88">
        <f t="shared" si="5"/>
        <v>24</v>
      </c>
      <c r="H14" s="101">
        <f t="shared" si="3"/>
        <v>48</v>
      </c>
      <c r="I14" s="88">
        <v>48</v>
      </c>
      <c r="J14" s="88" t="s">
        <v>279</v>
      </c>
      <c r="K14" s="88"/>
      <c r="L14" s="88"/>
      <c r="M14" s="88"/>
      <c r="N14" s="88">
        <v>48</v>
      </c>
      <c r="O14" s="88"/>
      <c r="P14" s="88"/>
      <c r="Q14" s="88" t="s">
        <v>279</v>
      </c>
      <c r="R14" s="88"/>
      <c r="S14" s="88"/>
    </row>
    <row r="15" spans="1:19" ht="14.25" customHeight="1" x14ac:dyDescent="0.2">
      <c r="A15" s="69" t="s">
        <v>235</v>
      </c>
      <c r="B15" s="69" t="s">
        <v>174</v>
      </c>
      <c r="C15" s="96"/>
      <c r="D15" s="96" t="s">
        <v>179</v>
      </c>
      <c r="E15" s="96"/>
      <c r="F15" s="88">
        <f t="shared" si="4"/>
        <v>57</v>
      </c>
      <c r="G15" s="88">
        <f t="shared" si="5"/>
        <v>19</v>
      </c>
      <c r="H15" s="101">
        <f t="shared" si="3"/>
        <v>38</v>
      </c>
      <c r="I15" s="88">
        <v>38</v>
      </c>
      <c r="J15" s="88" t="s">
        <v>279</v>
      </c>
      <c r="K15" s="88"/>
      <c r="L15" s="88"/>
      <c r="M15" s="88"/>
      <c r="N15" s="88"/>
      <c r="O15" s="88">
        <v>38</v>
      </c>
      <c r="P15" s="88"/>
      <c r="Q15" s="88"/>
      <c r="R15" s="88"/>
      <c r="S15" s="88"/>
    </row>
    <row r="16" spans="1:19" s="5" customFormat="1" ht="15" customHeight="1" x14ac:dyDescent="0.2">
      <c r="A16" s="99" t="s">
        <v>105</v>
      </c>
      <c r="B16" s="100" t="s">
        <v>222</v>
      </c>
      <c r="C16" s="105">
        <f>COUNTA(C17:C20)</f>
        <v>0</v>
      </c>
      <c r="D16" s="105">
        <v>3</v>
      </c>
      <c r="E16" s="105">
        <v>3</v>
      </c>
      <c r="F16" s="104">
        <f>SUBTOTAL(9,F17:F20)</f>
        <v>378</v>
      </c>
      <c r="G16" s="104">
        <f t="shared" ref="G16:S16" si="6">SUBTOTAL(9,G17:G20)</f>
        <v>126</v>
      </c>
      <c r="H16" s="104">
        <f>SUM(H17:H20)</f>
        <v>252</v>
      </c>
      <c r="I16" s="104">
        <f t="shared" si="6"/>
        <v>164</v>
      </c>
      <c r="J16" s="104">
        <f t="shared" si="6"/>
        <v>88</v>
      </c>
      <c r="K16" s="104">
        <f t="shared" si="6"/>
        <v>0</v>
      </c>
      <c r="L16" s="104">
        <f t="shared" si="6"/>
        <v>0</v>
      </c>
      <c r="M16" s="104">
        <f t="shared" si="6"/>
        <v>0</v>
      </c>
      <c r="N16" s="104">
        <f>SUBTOTAL(9,N17:N20)</f>
        <v>64</v>
      </c>
      <c r="O16" s="104">
        <f>SUBTOTAL(9,O17:O20)</f>
        <v>152</v>
      </c>
      <c r="P16" s="104">
        <f>SUM(P17:P20)</f>
        <v>36</v>
      </c>
      <c r="Q16" s="104">
        <f t="shared" si="6"/>
        <v>0</v>
      </c>
      <c r="R16" s="104">
        <f t="shared" si="6"/>
        <v>0</v>
      </c>
      <c r="S16" s="104">
        <f t="shared" si="6"/>
        <v>0</v>
      </c>
    </row>
    <row r="17" spans="1:20" ht="19.5" customHeight="1" x14ac:dyDescent="0.2">
      <c r="A17" s="69" t="s">
        <v>236</v>
      </c>
      <c r="B17" s="71" t="s">
        <v>175</v>
      </c>
      <c r="C17" s="129"/>
      <c r="D17" s="118" t="s">
        <v>179</v>
      </c>
      <c r="E17" s="118" t="s">
        <v>272</v>
      </c>
      <c r="F17" s="130">
        <f>G17+H17</f>
        <v>162</v>
      </c>
      <c r="G17" s="130">
        <f>H17/2</f>
        <v>54</v>
      </c>
      <c r="H17" s="101">
        <f>SUM(N17:S17)</f>
        <v>108</v>
      </c>
      <c r="I17" s="70">
        <v>20</v>
      </c>
      <c r="J17" s="70">
        <v>88</v>
      </c>
      <c r="K17" s="70"/>
      <c r="L17" s="70"/>
      <c r="M17" s="70"/>
      <c r="N17" s="70">
        <v>32</v>
      </c>
      <c r="O17" s="70">
        <v>76</v>
      </c>
      <c r="P17" s="70" t="s">
        <v>279</v>
      </c>
      <c r="Q17" s="70" t="s">
        <v>279</v>
      </c>
      <c r="R17" s="70"/>
      <c r="S17" s="70"/>
    </row>
    <row r="18" spans="1:20" ht="15.75" customHeight="1" x14ac:dyDescent="0.2">
      <c r="A18" s="69" t="s">
        <v>237</v>
      </c>
      <c r="B18" s="69" t="s">
        <v>167</v>
      </c>
      <c r="C18" s="128"/>
      <c r="D18" s="96" t="s">
        <v>319</v>
      </c>
      <c r="E18" s="96" t="s">
        <v>272</v>
      </c>
      <c r="F18" s="130">
        <f t="shared" ref="F18:F20" si="7">G18+H18</f>
        <v>105</v>
      </c>
      <c r="G18" s="130">
        <f t="shared" ref="G18:G20" si="8">H18/2</f>
        <v>35</v>
      </c>
      <c r="H18" s="101">
        <f>SUM(N18:S18)</f>
        <v>70</v>
      </c>
      <c r="I18" s="88">
        <v>70</v>
      </c>
      <c r="J18" s="88" t="s">
        <v>279</v>
      </c>
      <c r="K18" s="88"/>
      <c r="L18" s="88"/>
      <c r="M18" s="88"/>
      <c r="N18" s="88">
        <v>32</v>
      </c>
      <c r="O18" s="88">
        <v>38</v>
      </c>
      <c r="P18" s="88" t="s">
        <v>279</v>
      </c>
      <c r="Q18" s="88" t="s">
        <v>279</v>
      </c>
      <c r="R18" s="88"/>
      <c r="S18" s="88"/>
    </row>
    <row r="19" spans="1:20" ht="15.75" customHeight="1" x14ac:dyDescent="0.2">
      <c r="A19" s="69" t="s">
        <v>238</v>
      </c>
      <c r="B19" s="69" t="s">
        <v>176</v>
      </c>
      <c r="C19" s="128"/>
      <c r="D19" s="96" t="s">
        <v>279</v>
      </c>
      <c r="E19" s="96" t="s">
        <v>179</v>
      </c>
      <c r="F19" s="130">
        <f t="shared" si="7"/>
        <v>57</v>
      </c>
      <c r="G19" s="130">
        <f t="shared" si="8"/>
        <v>19</v>
      </c>
      <c r="H19" s="101">
        <f>SUM(N19:S19)</f>
        <v>38</v>
      </c>
      <c r="I19" s="88">
        <v>38</v>
      </c>
      <c r="J19" s="88" t="s">
        <v>279</v>
      </c>
      <c r="K19" s="88"/>
      <c r="L19" s="88"/>
      <c r="M19" s="88"/>
      <c r="N19" s="88"/>
      <c r="O19" s="88">
        <v>38</v>
      </c>
      <c r="P19" s="88"/>
      <c r="Q19" s="88" t="s">
        <v>279</v>
      </c>
      <c r="R19" s="88"/>
      <c r="S19" s="88"/>
    </row>
    <row r="20" spans="1:20" ht="13.5" customHeight="1" x14ac:dyDescent="0.2">
      <c r="A20" s="69" t="s">
        <v>239</v>
      </c>
      <c r="B20" s="69" t="s">
        <v>177</v>
      </c>
      <c r="C20" s="128"/>
      <c r="D20" s="96" t="s">
        <v>280</v>
      </c>
      <c r="E20" s="96" t="s">
        <v>279</v>
      </c>
      <c r="F20" s="130">
        <f t="shared" si="7"/>
        <v>54</v>
      </c>
      <c r="G20" s="130">
        <f t="shared" si="8"/>
        <v>18</v>
      </c>
      <c r="H20" s="101">
        <f>SUM(N20:S20)</f>
        <v>36</v>
      </c>
      <c r="I20" s="88">
        <v>36</v>
      </c>
      <c r="J20" s="88" t="s">
        <v>279</v>
      </c>
      <c r="K20" s="88"/>
      <c r="L20" s="88"/>
      <c r="M20" s="88"/>
      <c r="N20" s="88"/>
      <c r="O20" s="88" t="s">
        <v>279</v>
      </c>
      <c r="P20" s="88">
        <v>36</v>
      </c>
      <c r="Q20" s="88"/>
      <c r="R20" s="88"/>
      <c r="S20" s="88"/>
    </row>
    <row r="21" spans="1:20" s="5" customFormat="1" ht="12.75" customHeight="1" x14ac:dyDescent="0.2">
      <c r="A21" s="99" t="s">
        <v>110</v>
      </c>
      <c r="B21" s="99" t="s">
        <v>223</v>
      </c>
      <c r="C21" s="119">
        <f>C22+C40</f>
        <v>5</v>
      </c>
      <c r="D21" s="119">
        <f>D22+D40</f>
        <v>19</v>
      </c>
      <c r="E21" s="119">
        <f>E22+E40</f>
        <v>24</v>
      </c>
      <c r="F21" s="104">
        <f>F22+F40</f>
        <v>3261</v>
      </c>
      <c r="G21" s="104">
        <f t="shared" ref="G21:S21" si="9">G22+G40</f>
        <v>1087</v>
      </c>
      <c r="H21" s="104">
        <f>H22+H40</f>
        <v>2174</v>
      </c>
      <c r="I21" s="104">
        <f>I22+I40</f>
        <v>1170</v>
      </c>
      <c r="J21" s="104">
        <f t="shared" si="9"/>
        <v>1004</v>
      </c>
      <c r="K21" s="104">
        <f t="shared" si="9"/>
        <v>60</v>
      </c>
      <c r="L21" s="104">
        <f t="shared" si="9"/>
        <v>180</v>
      </c>
      <c r="M21" s="104">
        <f t="shared" si="9"/>
        <v>720</v>
      </c>
      <c r="N21" s="104">
        <f>N22+N40</f>
        <v>256</v>
      </c>
      <c r="O21" s="104">
        <f>O22+O40</f>
        <v>418</v>
      </c>
      <c r="P21" s="104">
        <f>P22+P40</f>
        <v>252</v>
      </c>
      <c r="Q21" s="104">
        <f t="shared" si="9"/>
        <v>672</v>
      </c>
      <c r="R21" s="104">
        <f t="shared" si="9"/>
        <v>352</v>
      </c>
      <c r="S21" s="104">
        <f t="shared" si="9"/>
        <v>224</v>
      </c>
    </row>
    <row r="22" spans="1:20" ht="13.5" customHeight="1" x14ac:dyDescent="0.2">
      <c r="A22" s="108" t="s">
        <v>111</v>
      </c>
      <c r="B22" s="108" t="s">
        <v>112</v>
      </c>
      <c r="C22" s="119">
        <f>COUNTA(C23:C38)</f>
        <v>4</v>
      </c>
      <c r="D22" s="119" t="s">
        <v>312</v>
      </c>
      <c r="E22" s="119" t="s">
        <v>285</v>
      </c>
      <c r="F22" s="104">
        <f>SUM(F23:F39)</f>
        <v>1638</v>
      </c>
      <c r="G22" s="104">
        <f>SUM(G23:G39)</f>
        <v>546</v>
      </c>
      <c r="H22" s="104">
        <f>SUM(H23:H39)</f>
        <v>1092</v>
      </c>
      <c r="I22" s="104">
        <f t="shared" ref="I22:S22" si="10">SUM(I23:I39)</f>
        <v>730</v>
      </c>
      <c r="J22" s="104">
        <f t="shared" si="10"/>
        <v>362</v>
      </c>
      <c r="K22" s="104">
        <f t="shared" si="10"/>
        <v>0</v>
      </c>
      <c r="L22" s="104">
        <f t="shared" si="10"/>
        <v>0</v>
      </c>
      <c r="M22" s="104">
        <f t="shared" si="10"/>
        <v>0</v>
      </c>
      <c r="N22" s="104">
        <f t="shared" si="10"/>
        <v>160</v>
      </c>
      <c r="O22" s="104">
        <f t="shared" si="10"/>
        <v>228</v>
      </c>
      <c r="P22" s="104">
        <f t="shared" si="10"/>
        <v>72</v>
      </c>
      <c r="Q22" s="104">
        <f t="shared" si="10"/>
        <v>252</v>
      </c>
      <c r="R22" s="104">
        <f t="shared" si="10"/>
        <v>198</v>
      </c>
      <c r="S22" s="104">
        <f t="shared" si="10"/>
        <v>182</v>
      </c>
    </row>
    <row r="23" spans="1:20" s="5" customFormat="1" ht="15" customHeight="1" x14ac:dyDescent="0.2">
      <c r="A23" s="69" t="s">
        <v>240</v>
      </c>
      <c r="B23" s="69" t="s">
        <v>180</v>
      </c>
      <c r="C23" s="96"/>
      <c r="D23" s="96" t="s">
        <v>277</v>
      </c>
      <c r="E23" s="96"/>
      <c r="F23" s="90">
        <f>G23+H23</f>
        <v>126</v>
      </c>
      <c r="G23" s="90">
        <f t="shared" ref="G23:G39" si="11">H23/2</f>
        <v>42</v>
      </c>
      <c r="H23" s="126">
        <f t="shared" ref="H23:H38" si="12">SUM(N23:S23)</f>
        <v>84</v>
      </c>
      <c r="I23" s="90" t="s">
        <v>279</v>
      </c>
      <c r="J23" s="90">
        <v>84</v>
      </c>
      <c r="K23" s="90"/>
      <c r="L23" s="90"/>
      <c r="M23" s="90"/>
      <c r="N23" s="90" t="s">
        <v>279</v>
      </c>
      <c r="O23" s="90" t="s">
        <v>279</v>
      </c>
      <c r="P23" s="90"/>
      <c r="Q23" s="90">
        <v>84</v>
      </c>
      <c r="R23" s="90"/>
      <c r="S23" s="90"/>
      <c r="T23" s="132"/>
    </row>
    <row r="24" spans="1:20" s="5" customFormat="1" ht="13.5" customHeight="1" x14ac:dyDescent="0.2">
      <c r="A24" s="69" t="s">
        <v>241</v>
      </c>
      <c r="B24" s="69" t="s">
        <v>181</v>
      </c>
      <c r="C24" s="96"/>
      <c r="D24" s="96" t="s">
        <v>277</v>
      </c>
      <c r="E24" s="96"/>
      <c r="F24" s="90">
        <f t="shared" ref="F24:F39" si="13">G24+H24</f>
        <v>63</v>
      </c>
      <c r="G24" s="90">
        <f t="shared" si="11"/>
        <v>21</v>
      </c>
      <c r="H24" s="126">
        <f t="shared" si="12"/>
        <v>42</v>
      </c>
      <c r="I24" s="90">
        <v>42</v>
      </c>
      <c r="J24" s="90" t="s">
        <v>279</v>
      </c>
      <c r="K24" s="90"/>
      <c r="L24" s="90"/>
      <c r="M24" s="90"/>
      <c r="N24" s="90"/>
      <c r="O24" s="90" t="s">
        <v>279</v>
      </c>
      <c r="P24" s="90"/>
      <c r="Q24" s="90">
        <v>42</v>
      </c>
      <c r="R24" s="90"/>
      <c r="S24" s="90"/>
      <c r="T24" s="132"/>
    </row>
    <row r="25" spans="1:20" ht="14.25" customHeight="1" x14ac:dyDescent="0.2">
      <c r="A25" s="69" t="s">
        <v>242</v>
      </c>
      <c r="B25" s="69" t="s">
        <v>182</v>
      </c>
      <c r="C25" s="96"/>
      <c r="D25" s="96"/>
      <c r="E25" s="96" t="s">
        <v>311</v>
      </c>
      <c r="F25" s="90">
        <f t="shared" si="13"/>
        <v>105</v>
      </c>
      <c r="G25" s="90">
        <f t="shared" si="11"/>
        <v>35</v>
      </c>
      <c r="H25" s="126">
        <f t="shared" si="12"/>
        <v>70</v>
      </c>
      <c r="I25" s="90">
        <v>70</v>
      </c>
      <c r="J25" s="90" t="s">
        <v>279</v>
      </c>
      <c r="K25" s="90"/>
      <c r="L25" s="90"/>
      <c r="M25" s="90"/>
      <c r="N25" s="90">
        <v>32</v>
      </c>
      <c r="O25" s="90">
        <v>38</v>
      </c>
      <c r="P25" s="90"/>
      <c r="Q25" s="90"/>
      <c r="R25" s="90"/>
      <c r="S25" s="90"/>
      <c r="T25" s="132"/>
    </row>
    <row r="26" spans="1:20" ht="13.5" customHeight="1" x14ac:dyDescent="0.2">
      <c r="A26" s="69" t="s">
        <v>243</v>
      </c>
      <c r="B26" s="69" t="s">
        <v>183</v>
      </c>
      <c r="C26" s="96"/>
      <c r="D26" s="96" t="s">
        <v>179</v>
      </c>
      <c r="E26" s="96" t="s">
        <v>272</v>
      </c>
      <c r="F26" s="90">
        <f t="shared" si="13"/>
        <v>105</v>
      </c>
      <c r="G26" s="90">
        <f t="shared" si="11"/>
        <v>35</v>
      </c>
      <c r="H26" s="126">
        <f t="shared" si="12"/>
        <v>70</v>
      </c>
      <c r="I26" s="90">
        <v>70</v>
      </c>
      <c r="J26" s="90" t="s">
        <v>279</v>
      </c>
      <c r="K26" s="90"/>
      <c r="L26" s="90"/>
      <c r="M26" s="90"/>
      <c r="N26" s="90">
        <v>32</v>
      </c>
      <c r="O26" s="90">
        <v>38</v>
      </c>
      <c r="P26" s="90"/>
      <c r="Q26" s="90" t="s">
        <v>279</v>
      </c>
      <c r="R26" s="90"/>
      <c r="S26" s="90"/>
      <c r="T26" s="132"/>
    </row>
    <row r="27" spans="1:20" ht="14.25" customHeight="1" x14ac:dyDescent="0.2">
      <c r="A27" s="69" t="s">
        <v>244</v>
      </c>
      <c r="B27" s="69" t="s">
        <v>184</v>
      </c>
      <c r="C27" s="96"/>
      <c r="D27" s="96" t="s">
        <v>179</v>
      </c>
      <c r="E27" s="96" t="s">
        <v>279</v>
      </c>
      <c r="F27" s="90">
        <f t="shared" si="13"/>
        <v>57</v>
      </c>
      <c r="G27" s="90">
        <f t="shared" si="11"/>
        <v>19</v>
      </c>
      <c r="H27" s="126">
        <f t="shared" si="12"/>
        <v>38</v>
      </c>
      <c r="I27" s="90">
        <v>38</v>
      </c>
      <c r="J27" s="90" t="s">
        <v>279</v>
      </c>
      <c r="K27" s="90"/>
      <c r="L27" s="90"/>
      <c r="M27" s="90"/>
      <c r="N27" s="90" t="s">
        <v>279</v>
      </c>
      <c r="O27" s="90">
        <v>38</v>
      </c>
      <c r="P27" s="90"/>
      <c r="Q27" s="90"/>
      <c r="R27" s="90"/>
      <c r="S27" s="90"/>
      <c r="T27" s="132"/>
    </row>
    <row r="28" spans="1:20" ht="14.25" customHeight="1" x14ac:dyDescent="0.2">
      <c r="A28" s="69" t="s">
        <v>245</v>
      </c>
      <c r="B28" s="69" t="s">
        <v>185</v>
      </c>
      <c r="C28" s="96" t="s">
        <v>179</v>
      </c>
      <c r="D28" s="96" t="s">
        <v>279</v>
      </c>
      <c r="E28" s="96" t="s">
        <v>272</v>
      </c>
      <c r="F28" s="90">
        <f t="shared" si="13"/>
        <v>105</v>
      </c>
      <c r="G28" s="90">
        <f t="shared" si="11"/>
        <v>35</v>
      </c>
      <c r="H28" s="126">
        <f t="shared" si="12"/>
        <v>70</v>
      </c>
      <c r="I28" s="90">
        <v>70</v>
      </c>
      <c r="J28" s="90"/>
      <c r="K28" s="90"/>
      <c r="L28" s="90"/>
      <c r="M28" s="90"/>
      <c r="N28" s="90">
        <v>32</v>
      </c>
      <c r="O28" s="90">
        <v>38</v>
      </c>
      <c r="P28" s="90"/>
      <c r="Q28" s="90"/>
      <c r="R28" s="90"/>
      <c r="S28" s="90"/>
      <c r="T28" s="132"/>
    </row>
    <row r="29" spans="1:20" ht="14.25" customHeight="1" x14ac:dyDescent="0.2">
      <c r="A29" s="69" t="s">
        <v>246</v>
      </c>
      <c r="B29" s="69" t="s">
        <v>122</v>
      </c>
      <c r="C29" s="96"/>
      <c r="D29" s="96" t="s">
        <v>320</v>
      </c>
      <c r="E29" s="96"/>
      <c r="F29" s="90">
        <f t="shared" si="13"/>
        <v>84</v>
      </c>
      <c r="G29" s="90">
        <f t="shared" si="11"/>
        <v>28</v>
      </c>
      <c r="H29" s="126">
        <f t="shared" si="12"/>
        <v>56</v>
      </c>
      <c r="I29" s="90">
        <v>56</v>
      </c>
      <c r="J29" s="90"/>
      <c r="K29" s="90"/>
      <c r="L29" s="90"/>
      <c r="M29" s="90"/>
      <c r="N29" s="90"/>
      <c r="O29" s="90" t="s">
        <v>279</v>
      </c>
      <c r="P29" s="90"/>
      <c r="Q29" s="90"/>
      <c r="R29" s="90"/>
      <c r="S29" s="90">
        <v>56</v>
      </c>
      <c r="T29" s="132"/>
    </row>
    <row r="30" spans="1:20" ht="14.25" customHeight="1" x14ac:dyDescent="0.2">
      <c r="A30" s="69" t="s">
        <v>247</v>
      </c>
      <c r="B30" s="69" t="s">
        <v>113</v>
      </c>
      <c r="C30" s="96"/>
      <c r="D30" s="96" t="s">
        <v>321</v>
      </c>
      <c r="E30" s="96"/>
      <c r="F30" s="90">
        <f t="shared" si="13"/>
        <v>54</v>
      </c>
      <c r="G30" s="90">
        <f t="shared" si="11"/>
        <v>18</v>
      </c>
      <c r="H30" s="126">
        <f t="shared" si="12"/>
        <v>36</v>
      </c>
      <c r="I30" s="90">
        <v>36</v>
      </c>
      <c r="J30" s="90"/>
      <c r="K30" s="90"/>
      <c r="L30" s="90"/>
      <c r="M30" s="90"/>
      <c r="N30" s="90"/>
      <c r="O30" s="90"/>
      <c r="P30" s="90">
        <v>36</v>
      </c>
      <c r="Q30" s="90"/>
      <c r="R30" s="90"/>
      <c r="S30" s="90"/>
      <c r="T30" s="132"/>
    </row>
    <row r="31" spans="1:20" ht="14.25" customHeight="1" x14ac:dyDescent="0.2">
      <c r="A31" s="69" t="s">
        <v>248</v>
      </c>
      <c r="B31" s="69" t="s">
        <v>186</v>
      </c>
      <c r="C31" s="96"/>
      <c r="D31" s="96" t="s">
        <v>317</v>
      </c>
      <c r="E31" s="96"/>
      <c r="F31" s="90">
        <f t="shared" si="13"/>
        <v>63</v>
      </c>
      <c r="G31" s="90">
        <f t="shared" si="11"/>
        <v>21</v>
      </c>
      <c r="H31" s="126">
        <f t="shared" si="12"/>
        <v>42</v>
      </c>
      <c r="I31" s="90">
        <v>22</v>
      </c>
      <c r="J31" s="90">
        <v>20</v>
      </c>
      <c r="K31" s="90"/>
      <c r="L31" s="90"/>
      <c r="M31" s="90"/>
      <c r="N31" s="90"/>
      <c r="O31" s="90"/>
      <c r="P31" s="90"/>
      <c r="Q31" s="90">
        <v>42</v>
      </c>
      <c r="R31" s="90"/>
      <c r="S31" s="90"/>
      <c r="T31" s="132"/>
    </row>
    <row r="32" spans="1:20" ht="14.25" customHeight="1" x14ac:dyDescent="0.2">
      <c r="A32" s="69" t="s">
        <v>249</v>
      </c>
      <c r="B32" s="69" t="s">
        <v>114</v>
      </c>
      <c r="C32" s="96" t="s">
        <v>277</v>
      </c>
      <c r="D32" s="96"/>
      <c r="E32" s="96" t="s">
        <v>280</v>
      </c>
      <c r="F32" s="90">
        <f t="shared" si="13"/>
        <v>117</v>
      </c>
      <c r="G32" s="90">
        <f t="shared" si="11"/>
        <v>39</v>
      </c>
      <c r="H32" s="126">
        <f t="shared" si="12"/>
        <v>78</v>
      </c>
      <c r="I32" s="90"/>
      <c r="J32" s="90">
        <v>78</v>
      </c>
      <c r="K32" s="90"/>
      <c r="L32" s="90"/>
      <c r="M32" s="90"/>
      <c r="N32" s="90"/>
      <c r="O32" s="90"/>
      <c r="P32" s="90">
        <v>36</v>
      </c>
      <c r="Q32" s="90">
        <v>42</v>
      </c>
      <c r="R32" s="90"/>
      <c r="S32" s="90"/>
      <c r="T32" s="132"/>
    </row>
    <row r="33" spans="1:20" ht="14.25" customHeight="1" x14ac:dyDescent="0.2">
      <c r="A33" s="69" t="s">
        <v>250</v>
      </c>
      <c r="B33" s="69" t="s">
        <v>125</v>
      </c>
      <c r="C33" s="96"/>
      <c r="D33" s="96" t="s">
        <v>322</v>
      </c>
      <c r="E33" s="96"/>
      <c r="F33" s="90">
        <f t="shared" si="13"/>
        <v>66</v>
      </c>
      <c r="G33" s="90">
        <f t="shared" si="11"/>
        <v>22</v>
      </c>
      <c r="H33" s="126">
        <f t="shared" si="12"/>
        <v>44</v>
      </c>
      <c r="I33" s="90">
        <v>44</v>
      </c>
      <c r="J33" s="90" t="s">
        <v>279</v>
      </c>
      <c r="K33" s="90"/>
      <c r="L33" s="90"/>
      <c r="M33" s="90"/>
      <c r="N33" s="90"/>
      <c r="O33" s="90"/>
      <c r="P33" s="90"/>
      <c r="Q33" s="90"/>
      <c r="R33" s="90">
        <v>44</v>
      </c>
      <c r="S33" s="90"/>
      <c r="T33" s="132"/>
    </row>
    <row r="34" spans="1:20" ht="14.25" customHeight="1" x14ac:dyDescent="0.2">
      <c r="A34" s="69" t="s">
        <v>251</v>
      </c>
      <c r="B34" s="69" t="s">
        <v>115</v>
      </c>
      <c r="C34" s="96"/>
      <c r="D34" s="96" t="s">
        <v>179</v>
      </c>
      <c r="E34" s="96" t="s">
        <v>272</v>
      </c>
      <c r="F34" s="90">
        <f t="shared" si="13"/>
        <v>105</v>
      </c>
      <c r="G34" s="90">
        <f t="shared" si="11"/>
        <v>35</v>
      </c>
      <c r="H34" s="126">
        <f t="shared" si="12"/>
        <v>70</v>
      </c>
      <c r="I34" s="90">
        <v>30</v>
      </c>
      <c r="J34" s="90">
        <v>40</v>
      </c>
      <c r="K34" s="90"/>
      <c r="L34" s="90"/>
      <c r="M34" s="90"/>
      <c r="N34" s="90">
        <v>32</v>
      </c>
      <c r="O34" s="90">
        <v>38</v>
      </c>
      <c r="P34" s="90"/>
      <c r="Q34" s="90"/>
      <c r="R34" s="90"/>
      <c r="S34" s="90"/>
      <c r="T34" s="132"/>
    </row>
    <row r="35" spans="1:20" ht="14.25" customHeight="1" x14ac:dyDescent="0.2">
      <c r="A35" s="69" t="s">
        <v>252</v>
      </c>
      <c r="B35" s="69" t="s">
        <v>187</v>
      </c>
      <c r="C35" s="96" t="s">
        <v>273</v>
      </c>
      <c r="D35" s="96" t="s">
        <v>279</v>
      </c>
      <c r="E35" s="96"/>
      <c r="F35" s="90">
        <f t="shared" si="13"/>
        <v>66</v>
      </c>
      <c r="G35" s="90">
        <f t="shared" si="11"/>
        <v>22</v>
      </c>
      <c r="H35" s="126">
        <f t="shared" si="12"/>
        <v>44</v>
      </c>
      <c r="I35" s="90">
        <v>44</v>
      </c>
      <c r="J35" s="90" t="s">
        <v>279</v>
      </c>
      <c r="K35" s="90"/>
      <c r="L35" s="90"/>
      <c r="M35" s="90"/>
      <c r="N35" s="90"/>
      <c r="O35" s="90"/>
      <c r="P35" s="90"/>
      <c r="Q35" s="90"/>
      <c r="R35" s="90">
        <v>44</v>
      </c>
      <c r="S35" s="90"/>
      <c r="T35" s="132"/>
    </row>
    <row r="36" spans="1:20" ht="13.5" customHeight="1" x14ac:dyDescent="0.2">
      <c r="A36" s="69" t="s">
        <v>253</v>
      </c>
      <c r="B36" s="69" t="s">
        <v>188</v>
      </c>
      <c r="C36" s="96"/>
      <c r="D36" s="96" t="s">
        <v>178</v>
      </c>
      <c r="E36" s="96" t="s">
        <v>273</v>
      </c>
      <c r="F36" s="90">
        <f t="shared" si="13"/>
        <v>150</v>
      </c>
      <c r="G36" s="90">
        <f t="shared" si="11"/>
        <v>50</v>
      </c>
      <c r="H36" s="126">
        <f t="shared" si="12"/>
        <v>100</v>
      </c>
      <c r="I36" s="90">
        <v>100</v>
      </c>
      <c r="J36" s="90" t="s">
        <v>279</v>
      </c>
      <c r="K36" s="90"/>
      <c r="L36" s="90"/>
      <c r="M36" s="90"/>
      <c r="N36" s="90"/>
      <c r="O36" s="90"/>
      <c r="P36" s="90"/>
      <c r="Q36" s="90"/>
      <c r="R36" s="90">
        <v>44</v>
      </c>
      <c r="S36" s="90">
        <v>56</v>
      </c>
      <c r="T36" s="132"/>
    </row>
    <row r="37" spans="1:20" ht="13.5" customHeight="1" x14ac:dyDescent="0.2">
      <c r="A37" s="69" t="s">
        <v>254</v>
      </c>
      <c r="B37" s="69" t="s">
        <v>189</v>
      </c>
      <c r="C37" s="96"/>
      <c r="D37" s="96" t="s">
        <v>179</v>
      </c>
      <c r="E37" s="96" t="s">
        <v>272</v>
      </c>
      <c r="F37" s="90">
        <f t="shared" si="13"/>
        <v>105</v>
      </c>
      <c r="G37" s="90">
        <f t="shared" si="11"/>
        <v>35</v>
      </c>
      <c r="H37" s="126">
        <f t="shared" si="12"/>
        <v>70</v>
      </c>
      <c r="I37" s="90">
        <v>70</v>
      </c>
      <c r="J37" s="90" t="s">
        <v>279</v>
      </c>
      <c r="K37" s="90"/>
      <c r="L37" s="90"/>
      <c r="M37" s="90"/>
      <c r="N37" s="90">
        <v>32</v>
      </c>
      <c r="O37" s="90">
        <v>38</v>
      </c>
      <c r="P37" s="90" t="s">
        <v>279</v>
      </c>
      <c r="Q37" s="90"/>
      <c r="R37" s="90"/>
      <c r="S37" s="90"/>
      <c r="T37" s="132"/>
    </row>
    <row r="38" spans="1:20" ht="13.5" customHeight="1" x14ac:dyDescent="0.2">
      <c r="A38" s="69" t="s">
        <v>255</v>
      </c>
      <c r="B38" s="69" t="s">
        <v>190</v>
      </c>
      <c r="C38" s="96" t="s">
        <v>178</v>
      </c>
      <c r="D38" s="96" t="s">
        <v>279</v>
      </c>
      <c r="E38" s="96" t="s">
        <v>313</v>
      </c>
      <c r="F38" s="90">
        <f t="shared" si="13"/>
        <v>192</v>
      </c>
      <c r="G38" s="90">
        <f t="shared" si="11"/>
        <v>64</v>
      </c>
      <c r="H38" s="126">
        <f t="shared" si="12"/>
        <v>128</v>
      </c>
      <c r="I38" s="90">
        <v>28</v>
      </c>
      <c r="J38" s="90">
        <v>100</v>
      </c>
      <c r="K38" s="90"/>
      <c r="L38" s="90"/>
      <c r="M38" s="90"/>
      <c r="N38" s="90"/>
      <c r="O38" s="90"/>
      <c r="P38" s="90"/>
      <c r="Q38" s="90">
        <v>42</v>
      </c>
      <c r="R38" s="90">
        <v>44</v>
      </c>
      <c r="S38" s="90">
        <v>42</v>
      </c>
      <c r="T38" s="132"/>
    </row>
    <row r="39" spans="1:20" ht="13.5" customHeight="1" x14ac:dyDescent="0.2">
      <c r="A39" s="69" t="s">
        <v>309</v>
      </c>
      <c r="B39" s="69" t="s">
        <v>310</v>
      </c>
      <c r="C39" s="96"/>
      <c r="D39" s="96" t="s">
        <v>178</v>
      </c>
      <c r="E39" s="96" t="s">
        <v>273</v>
      </c>
      <c r="F39" s="90">
        <f t="shared" si="13"/>
        <v>75</v>
      </c>
      <c r="G39" s="90">
        <f t="shared" si="11"/>
        <v>25</v>
      </c>
      <c r="H39" s="126">
        <f>SUM(N39:S39)</f>
        <v>50</v>
      </c>
      <c r="I39" s="90">
        <v>10</v>
      </c>
      <c r="J39" s="90">
        <v>40</v>
      </c>
      <c r="K39" s="90"/>
      <c r="L39" s="90"/>
      <c r="M39" s="90"/>
      <c r="N39" s="90"/>
      <c r="O39" s="90"/>
      <c r="P39" s="90"/>
      <c r="Q39" s="90"/>
      <c r="R39" s="90">
        <v>22</v>
      </c>
      <c r="S39" s="90">
        <v>28</v>
      </c>
      <c r="T39" s="132"/>
    </row>
    <row r="40" spans="1:20" s="36" customFormat="1" ht="15" customHeight="1" x14ac:dyDescent="0.2">
      <c r="A40" s="109" t="s">
        <v>116</v>
      </c>
      <c r="B40" s="108" t="s">
        <v>117</v>
      </c>
      <c r="C40" s="121" t="s">
        <v>272</v>
      </c>
      <c r="D40" s="121">
        <f>SUM(D41+D46+D51+D56)</f>
        <v>7</v>
      </c>
      <c r="E40" s="121">
        <f>SUM(E41+E46+E51+E56)</f>
        <v>13</v>
      </c>
      <c r="F40" s="107">
        <f>F41+F46+F51+F56</f>
        <v>1623</v>
      </c>
      <c r="G40" s="107">
        <f t="shared" ref="G40:S40" si="14">G41+G46+G51+G56</f>
        <v>541</v>
      </c>
      <c r="H40" s="107">
        <f>H41+H46+H51</f>
        <v>1082</v>
      </c>
      <c r="I40" s="107">
        <f t="shared" si="14"/>
        <v>440</v>
      </c>
      <c r="J40" s="107">
        <f t="shared" si="14"/>
        <v>642</v>
      </c>
      <c r="K40" s="107">
        <f t="shared" si="14"/>
        <v>60</v>
      </c>
      <c r="L40" s="107">
        <f t="shared" si="14"/>
        <v>180</v>
      </c>
      <c r="M40" s="107">
        <f t="shared" si="14"/>
        <v>720</v>
      </c>
      <c r="N40" s="107">
        <f>N41+N46+N51+N56</f>
        <v>96</v>
      </c>
      <c r="O40" s="107">
        <f>O41+O46+O51+O56</f>
        <v>190</v>
      </c>
      <c r="P40" s="107">
        <f>P41+P46+P51+P56</f>
        <v>180</v>
      </c>
      <c r="Q40" s="107">
        <f t="shared" si="14"/>
        <v>420</v>
      </c>
      <c r="R40" s="107">
        <f t="shared" si="14"/>
        <v>154</v>
      </c>
      <c r="S40" s="107">
        <f t="shared" si="14"/>
        <v>42</v>
      </c>
    </row>
    <row r="41" spans="1:20" ht="15" customHeight="1" x14ac:dyDescent="0.2">
      <c r="A41" s="110" t="s">
        <v>118</v>
      </c>
      <c r="B41" s="100" t="s">
        <v>193</v>
      </c>
      <c r="C41" s="121" t="s">
        <v>276</v>
      </c>
      <c r="D41" s="121" t="s">
        <v>179</v>
      </c>
      <c r="E41" s="121" t="s">
        <v>178</v>
      </c>
      <c r="F41" s="107">
        <f>SUBTOTAL(9,F42:F43)</f>
        <v>444</v>
      </c>
      <c r="G41" s="107">
        <f t="shared" ref="G41:L41" si="15">SUBTOTAL(9,G42:G45)</f>
        <v>148</v>
      </c>
      <c r="H41" s="107">
        <f>SUBTOTAL(9,H42:H43)</f>
        <v>296</v>
      </c>
      <c r="I41" s="107">
        <f t="shared" si="15"/>
        <v>136</v>
      </c>
      <c r="J41" s="107">
        <f t="shared" si="15"/>
        <v>160</v>
      </c>
      <c r="K41" s="107">
        <f t="shared" si="15"/>
        <v>20</v>
      </c>
      <c r="L41" s="107">
        <f t="shared" si="15"/>
        <v>36</v>
      </c>
      <c r="M41" s="107">
        <f>SUBTOTAL(9,M42:M45)</f>
        <v>144</v>
      </c>
      <c r="N41" s="107">
        <f t="shared" ref="N41:S41" si="16">SUM(N42:N43)</f>
        <v>64</v>
      </c>
      <c r="O41" s="107">
        <f t="shared" si="16"/>
        <v>76</v>
      </c>
      <c r="P41" s="107">
        <f t="shared" si="16"/>
        <v>72</v>
      </c>
      <c r="Q41" s="107">
        <f t="shared" si="16"/>
        <v>84</v>
      </c>
      <c r="R41" s="107">
        <f t="shared" si="16"/>
        <v>0</v>
      </c>
      <c r="S41" s="107">
        <f t="shared" si="16"/>
        <v>0</v>
      </c>
    </row>
    <row r="42" spans="1:20" ht="16.5" customHeight="1" x14ac:dyDescent="0.2">
      <c r="A42" s="95" t="s">
        <v>256</v>
      </c>
      <c r="B42" s="69" t="s">
        <v>191</v>
      </c>
      <c r="C42" s="96" t="s">
        <v>279</v>
      </c>
      <c r="D42" s="96" t="s">
        <v>277</v>
      </c>
      <c r="E42" s="96" t="s">
        <v>297</v>
      </c>
      <c r="F42" s="90">
        <f>G42+H42</f>
        <v>222</v>
      </c>
      <c r="G42" s="90">
        <f>H42/2</f>
        <v>74</v>
      </c>
      <c r="H42" s="126">
        <f>SUM(N42:S42)</f>
        <v>148</v>
      </c>
      <c r="I42" s="90">
        <v>68</v>
      </c>
      <c r="J42" s="90">
        <v>80</v>
      </c>
      <c r="K42" s="90">
        <v>20</v>
      </c>
      <c r="L42" s="90"/>
      <c r="M42" s="90"/>
      <c r="N42" s="90">
        <v>32</v>
      </c>
      <c r="O42" s="90">
        <v>38</v>
      </c>
      <c r="P42" s="90">
        <v>36</v>
      </c>
      <c r="Q42" s="90">
        <v>42</v>
      </c>
      <c r="R42" s="90"/>
      <c r="S42" s="90"/>
      <c r="T42" s="133"/>
    </row>
    <row r="43" spans="1:20" ht="14.25" customHeight="1" x14ac:dyDescent="0.2">
      <c r="A43" s="95" t="s">
        <v>257</v>
      </c>
      <c r="B43" s="69" t="s">
        <v>192</v>
      </c>
      <c r="C43" s="96"/>
      <c r="D43" s="96" t="s">
        <v>277</v>
      </c>
      <c r="E43" s="96" t="s">
        <v>297</v>
      </c>
      <c r="F43" s="90">
        <f>G43+H43</f>
        <v>222</v>
      </c>
      <c r="G43" s="90">
        <f>H43/2</f>
        <v>74</v>
      </c>
      <c r="H43" s="126">
        <f>SUM(N43:S43)</f>
        <v>148</v>
      </c>
      <c r="I43" s="90">
        <v>68</v>
      </c>
      <c r="J43" s="90">
        <v>80</v>
      </c>
      <c r="K43" s="90"/>
      <c r="L43" s="90"/>
      <c r="M43" s="90"/>
      <c r="N43" s="90">
        <v>32</v>
      </c>
      <c r="O43" s="90">
        <v>38</v>
      </c>
      <c r="P43" s="90">
        <v>36</v>
      </c>
      <c r="Q43" s="90">
        <v>42</v>
      </c>
      <c r="R43" s="90" t="s">
        <v>279</v>
      </c>
      <c r="S43" s="90"/>
      <c r="T43" s="133"/>
    </row>
    <row r="44" spans="1:20" ht="14.25" customHeight="1" x14ac:dyDescent="0.2">
      <c r="A44" s="95" t="s">
        <v>220</v>
      </c>
      <c r="B44" s="69" t="s">
        <v>56</v>
      </c>
      <c r="C44" s="96"/>
      <c r="D44" s="96" t="s">
        <v>298</v>
      </c>
      <c r="E44" s="96"/>
      <c r="F44" s="90"/>
      <c r="G44" s="90"/>
      <c r="H44" s="103"/>
      <c r="I44" s="90"/>
      <c r="J44" s="90"/>
      <c r="K44" s="90"/>
      <c r="L44" s="90">
        <v>36</v>
      </c>
      <c r="M44" s="90"/>
      <c r="N44" s="90"/>
      <c r="O44" s="90" t="s">
        <v>0</v>
      </c>
      <c r="P44" s="90"/>
      <c r="Q44" s="90"/>
      <c r="R44" s="90"/>
      <c r="S44" s="90"/>
    </row>
    <row r="45" spans="1:20" ht="14.25" customHeight="1" x14ac:dyDescent="0.2">
      <c r="A45" s="95" t="s">
        <v>119</v>
      </c>
      <c r="B45" s="69" t="s">
        <v>68</v>
      </c>
      <c r="C45" s="96"/>
      <c r="D45" s="96" t="s">
        <v>299</v>
      </c>
      <c r="E45" s="96"/>
      <c r="F45" s="90"/>
      <c r="G45" s="90"/>
      <c r="H45" s="103"/>
      <c r="I45" s="90"/>
      <c r="J45" s="90"/>
      <c r="K45" s="90"/>
      <c r="L45" s="90"/>
      <c r="M45" s="90">
        <v>144</v>
      </c>
      <c r="N45" s="90"/>
      <c r="O45" s="90"/>
      <c r="P45" s="90" t="s">
        <v>168</v>
      </c>
      <c r="Q45" s="90" t="s">
        <v>168</v>
      </c>
      <c r="R45" s="90"/>
      <c r="S45" s="90"/>
    </row>
    <row r="46" spans="1:20" ht="15" customHeight="1" x14ac:dyDescent="0.2">
      <c r="A46" s="100" t="s">
        <v>120</v>
      </c>
      <c r="B46" s="100" t="s">
        <v>194</v>
      </c>
      <c r="C46" s="121" t="s">
        <v>276</v>
      </c>
      <c r="D46" s="122" t="s">
        <v>280</v>
      </c>
      <c r="E46" s="122" t="s">
        <v>273</v>
      </c>
      <c r="F46" s="125">
        <f>F47+F48</f>
        <v>693</v>
      </c>
      <c r="G46" s="125">
        <f>G47+G48</f>
        <v>231</v>
      </c>
      <c r="H46" s="125">
        <f>H47+H48</f>
        <v>462</v>
      </c>
      <c r="I46" s="106">
        <f t="shared" ref="I46:S46" si="17">I47+I48</f>
        <v>162</v>
      </c>
      <c r="J46" s="106">
        <f t="shared" si="17"/>
        <v>300</v>
      </c>
      <c r="K46" s="106">
        <f t="shared" si="17"/>
        <v>20</v>
      </c>
      <c r="L46" s="125">
        <f>SUM(L47:L50)</f>
        <v>36</v>
      </c>
      <c r="M46" s="125">
        <f>SUM(M47:M50)</f>
        <v>396</v>
      </c>
      <c r="N46" s="125">
        <f>N47+N48</f>
        <v>32</v>
      </c>
      <c r="O46" s="125">
        <f>SUM(O47:O48)</f>
        <v>38</v>
      </c>
      <c r="P46" s="125">
        <f>P47+P48</f>
        <v>72</v>
      </c>
      <c r="Q46" s="106">
        <f t="shared" si="17"/>
        <v>210</v>
      </c>
      <c r="R46" s="106">
        <f t="shared" si="17"/>
        <v>110</v>
      </c>
      <c r="S46" s="106">
        <f t="shared" si="17"/>
        <v>0</v>
      </c>
    </row>
    <row r="47" spans="1:20" s="5" customFormat="1" ht="14.25" customHeight="1" x14ac:dyDescent="0.2">
      <c r="A47" s="71" t="s">
        <v>258</v>
      </c>
      <c r="B47" s="69" t="s">
        <v>195</v>
      </c>
      <c r="C47" s="96" t="s">
        <v>279</v>
      </c>
      <c r="D47" s="96" t="s">
        <v>300</v>
      </c>
      <c r="E47" s="96" t="s">
        <v>301</v>
      </c>
      <c r="F47" s="90">
        <f>G47+H47</f>
        <v>447</v>
      </c>
      <c r="G47" s="90">
        <f>H47/2</f>
        <v>149</v>
      </c>
      <c r="H47" s="126">
        <f>SUM(N47:S47)</f>
        <v>298</v>
      </c>
      <c r="I47" s="90">
        <v>98</v>
      </c>
      <c r="J47" s="90">
        <v>200</v>
      </c>
      <c r="K47" s="90">
        <v>20</v>
      </c>
      <c r="L47" s="90"/>
      <c r="M47" s="90"/>
      <c r="N47" s="90">
        <v>32</v>
      </c>
      <c r="O47" s="90">
        <v>38</v>
      </c>
      <c r="P47" s="90">
        <v>36</v>
      </c>
      <c r="Q47" s="90">
        <v>126</v>
      </c>
      <c r="R47" s="90">
        <v>66</v>
      </c>
      <c r="S47" s="90"/>
      <c r="T47" s="132"/>
    </row>
    <row r="48" spans="1:20" s="5" customFormat="1" ht="14.25" customHeight="1" x14ac:dyDescent="0.2">
      <c r="A48" s="71" t="s">
        <v>259</v>
      </c>
      <c r="B48" s="69" t="s">
        <v>196</v>
      </c>
      <c r="C48" s="96" t="s">
        <v>279</v>
      </c>
      <c r="D48" s="96" t="s">
        <v>273</v>
      </c>
      <c r="E48" s="96" t="s">
        <v>302</v>
      </c>
      <c r="F48" s="90">
        <f>G48+H48</f>
        <v>246</v>
      </c>
      <c r="G48" s="90">
        <f>H48/2</f>
        <v>82</v>
      </c>
      <c r="H48" s="126">
        <f>SUM(N48:S48)</f>
        <v>164</v>
      </c>
      <c r="I48" s="90">
        <v>64</v>
      </c>
      <c r="J48" s="90">
        <v>100</v>
      </c>
      <c r="K48" s="90"/>
      <c r="L48" s="90"/>
      <c r="M48" s="90"/>
      <c r="N48" s="90"/>
      <c r="O48" s="90" t="s">
        <v>279</v>
      </c>
      <c r="P48" s="90">
        <v>36</v>
      </c>
      <c r="Q48" s="90">
        <v>84</v>
      </c>
      <c r="R48" s="90">
        <v>44</v>
      </c>
      <c r="S48" s="90"/>
      <c r="T48" s="132"/>
    </row>
    <row r="49" spans="1:20" s="5" customFormat="1" ht="14.25" customHeight="1" x14ac:dyDescent="0.2">
      <c r="A49" s="71" t="s">
        <v>218</v>
      </c>
      <c r="B49" s="69" t="s">
        <v>56</v>
      </c>
      <c r="C49" s="96"/>
      <c r="D49" s="96" t="s">
        <v>298</v>
      </c>
      <c r="E49" s="96"/>
      <c r="F49" s="90"/>
      <c r="G49" s="90"/>
      <c r="H49" s="103"/>
      <c r="I49" s="90"/>
      <c r="J49" s="90"/>
      <c r="K49" s="90"/>
      <c r="L49" s="90">
        <v>36</v>
      </c>
      <c r="M49" s="90"/>
      <c r="N49" s="90"/>
      <c r="O49" s="90" t="s">
        <v>1</v>
      </c>
      <c r="P49" s="90"/>
      <c r="Q49" s="90"/>
      <c r="R49" s="90"/>
      <c r="S49" s="90"/>
    </row>
    <row r="50" spans="1:20" s="5" customFormat="1" ht="14.25" customHeight="1" x14ac:dyDescent="0.2">
      <c r="A50" s="71" t="s">
        <v>217</v>
      </c>
      <c r="B50" s="69" t="s">
        <v>68</v>
      </c>
      <c r="C50" s="96"/>
      <c r="D50" s="96" t="s">
        <v>303</v>
      </c>
      <c r="E50" s="96"/>
      <c r="F50" s="90"/>
      <c r="G50" s="90"/>
      <c r="H50" s="103"/>
      <c r="I50" s="90"/>
      <c r="J50" s="90"/>
      <c r="K50" s="90"/>
      <c r="L50" s="90"/>
      <c r="M50" s="90">
        <v>396</v>
      </c>
      <c r="N50" s="90"/>
      <c r="O50" s="90"/>
      <c r="P50" s="90" t="s">
        <v>197</v>
      </c>
      <c r="Q50" s="90"/>
      <c r="R50" s="90" t="s">
        <v>198</v>
      </c>
      <c r="S50" s="90" t="s">
        <v>279</v>
      </c>
    </row>
    <row r="51" spans="1:20" ht="15" customHeight="1" x14ac:dyDescent="0.2">
      <c r="A51" s="100" t="s">
        <v>121</v>
      </c>
      <c r="B51" s="100" t="s">
        <v>199</v>
      </c>
      <c r="C51" s="121" t="s">
        <v>276</v>
      </c>
      <c r="D51" s="123" t="s">
        <v>179</v>
      </c>
      <c r="E51" s="123" t="s">
        <v>179</v>
      </c>
      <c r="F51" s="107">
        <f>SUM(F52:F53)</f>
        <v>486</v>
      </c>
      <c r="G51" s="107">
        <f t="shared" ref="G51:S51" si="18">SUM(G52:G53)</f>
        <v>162</v>
      </c>
      <c r="H51" s="107">
        <f>SUM(H52:H53)</f>
        <v>324</v>
      </c>
      <c r="I51" s="107">
        <f t="shared" si="18"/>
        <v>142</v>
      </c>
      <c r="J51" s="107">
        <f t="shared" si="18"/>
        <v>182</v>
      </c>
      <c r="K51" s="107">
        <f t="shared" si="18"/>
        <v>20</v>
      </c>
      <c r="L51" s="107">
        <f>L54</f>
        <v>72</v>
      </c>
      <c r="M51" s="107">
        <f>SUM(M52:M55)</f>
        <v>144</v>
      </c>
      <c r="N51" s="107">
        <f>SUM(N52:N53)</f>
        <v>0</v>
      </c>
      <c r="O51" s="107">
        <f>SUM(O52:O53)</f>
        <v>76</v>
      </c>
      <c r="P51" s="107">
        <f>SUM(P52:P53)</f>
        <v>36</v>
      </c>
      <c r="Q51" s="107">
        <f t="shared" si="18"/>
        <v>126</v>
      </c>
      <c r="R51" s="107">
        <f t="shared" si="18"/>
        <v>44</v>
      </c>
      <c r="S51" s="107">
        <f t="shared" si="18"/>
        <v>42</v>
      </c>
    </row>
    <row r="52" spans="1:20" ht="15" customHeight="1" x14ac:dyDescent="0.2">
      <c r="A52" s="71" t="s">
        <v>260</v>
      </c>
      <c r="B52" s="71" t="s">
        <v>200</v>
      </c>
      <c r="C52" s="96" t="s">
        <v>179</v>
      </c>
      <c r="D52" s="96"/>
      <c r="E52" s="96"/>
      <c r="F52" s="90">
        <f>G52+H52</f>
        <v>114</v>
      </c>
      <c r="G52" s="90">
        <f>H52/2</f>
        <v>38</v>
      </c>
      <c r="H52" s="126">
        <f>SUM(N52:S52)</f>
        <v>76</v>
      </c>
      <c r="I52" s="90">
        <v>36</v>
      </c>
      <c r="J52" s="90">
        <v>40</v>
      </c>
      <c r="K52" s="90"/>
      <c r="L52" s="90"/>
      <c r="M52" s="90"/>
      <c r="N52" s="90" t="s">
        <v>279</v>
      </c>
      <c r="O52" s="90">
        <v>76</v>
      </c>
      <c r="P52" s="90"/>
      <c r="Q52" s="90"/>
      <c r="R52" s="90"/>
      <c r="S52" s="90"/>
      <c r="T52" s="133"/>
    </row>
    <row r="53" spans="1:20" ht="15" customHeight="1" x14ac:dyDescent="0.2">
      <c r="A53" s="71" t="s">
        <v>261</v>
      </c>
      <c r="B53" s="71" t="s">
        <v>201</v>
      </c>
      <c r="C53" s="96" t="s">
        <v>279</v>
      </c>
      <c r="D53" s="96" t="s">
        <v>304</v>
      </c>
      <c r="E53" s="96" t="s">
        <v>300</v>
      </c>
      <c r="F53" s="90">
        <f>G53+H53</f>
        <v>372</v>
      </c>
      <c r="G53" s="90">
        <f>H53/2</f>
        <v>124</v>
      </c>
      <c r="H53" s="126">
        <f>SUM(N53:S53)</f>
        <v>248</v>
      </c>
      <c r="I53" s="90">
        <v>106</v>
      </c>
      <c r="J53" s="90">
        <v>142</v>
      </c>
      <c r="K53" s="90">
        <v>20</v>
      </c>
      <c r="L53" s="90"/>
      <c r="M53" s="90"/>
      <c r="N53" s="90"/>
      <c r="O53" s="90" t="s">
        <v>279</v>
      </c>
      <c r="P53" s="90">
        <v>36</v>
      </c>
      <c r="Q53" s="90">
        <v>126</v>
      </c>
      <c r="R53" s="90">
        <v>44</v>
      </c>
      <c r="S53" s="90">
        <v>42</v>
      </c>
      <c r="T53" s="133"/>
    </row>
    <row r="54" spans="1:20" ht="15" customHeight="1" x14ac:dyDescent="0.2">
      <c r="A54" s="71" t="s">
        <v>278</v>
      </c>
      <c r="B54" s="71" t="s">
        <v>56</v>
      </c>
      <c r="C54" s="96"/>
      <c r="D54" s="96" t="s">
        <v>305</v>
      </c>
      <c r="E54" s="96"/>
      <c r="F54" s="90"/>
      <c r="G54" s="90"/>
      <c r="H54" s="126"/>
      <c r="I54" s="90"/>
      <c r="J54" s="90"/>
      <c r="K54" s="90"/>
      <c r="L54" s="90">
        <v>72</v>
      </c>
      <c r="M54" s="90"/>
      <c r="N54" s="90"/>
      <c r="O54" s="90"/>
      <c r="P54" s="90"/>
      <c r="Q54" s="90"/>
      <c r="R54" s="90"/>
      <c r="S54" s="90" t="s">
        <v>168</v>
      </c>
    </row>
    <row r="55" spans="1:20" s="5" customFormat="1" ht="15" customHeight="1" x14ac:dyDescent="0.2">
      <c r="A55" s="71" t="s">
        <v>219</v>
      </c>
      <c r="B55" s="71" t="s">
        <v>68</v>
      </c>
      <c r="C55" s="96"/>
      <c r="D55" s="96" t="s">
        <v>305</v>
      </c>
      <c r="E55" s="96"/>
      <c r="F55" s="90"/>
      <c r="G55" s="90"/>
      <c r="H55" s="103"/>
      <c r="I55" s="90"/>
      <c r="J55" s="90"/>
      <c r="K55" s="90"/>
      <c r="L55" s="90"/>
      <c r="M55" s="90">
        <v>144</v>
      </c>
      <c r="N55" s="90"/>
      <c r="O55" s="90"/>
      <c r="P55" s="90"/>
      <c r="Q55" s="90"/>
      <c r="R55" s="90"/>
      <c r="S55" s="90" t="s">
        <v>281</v>
      </c>
    </row>
    <row r="56" spans="1:20" s="5" customFormat="1" ht="16.5" customHeight="1" x14ac:dyDescent="0.2">
      <c r="A56" s="100" t="s">
        <v>123</v>
      </c>
      <c r="B56" s="100" t="s">
        <v>202</v>
      </c>
      <c r="C56" s="121" t="s">
        <v>276</v>
      </c>
      <c r="D56" s="123">
        <v>0</v>
      </c>
      <c r="E56" s="123">
        <v>0</v>
      </c>
      <c r="F56" s="107"/>
      <c r="G56" s="107"/>
      <c r="H56" s="107"/>
      <c r="I56" s="107"/>
      <c r="J56" s="107"/>
      <c r="K56" s="107"/>
      <c r="L56" s="107">
        <f>L57</f>
        <v>36</v>
      </c>
      <c r="M56" s="107">
        <f>M58</f>
        <v>36</v>
      </c>
      <c r="N56" s="105">
        <v>0</v>
      </c>
      <c r="O56" s="105">
        <v>0</v>
      </c>
      <c r="P56" s="105">
        <v>0</v>
      </c>
      <c r="Q56" s="105">
        <v>0</v>
      </c>
      <c r="R56" s="105">
        <v>0</v>
      </c>
      <c r="S56" s="105">
        <v>0</v>
      </c>
    </row>
    <row r="57" spans="1:20" s="137" customFormat="1" ht="13.5" customHeight="1" x14ac:dyDescent="0.2">
      <c r="A57" s="71" t="s">
        <v>216</v>
      </c>
      <c r="B57" s="71" t="s">
        <v>56</v>
      </c>
      <c r="C57" s="96"/>
      <c r="D57" s="96" t="s">
        <v>298</v>
      </c>
      <c r="E57" s="96"/>
      <c r="F57" s="90"/>
      <c r="G57" s="90"/>
      <c r="H57" s="103"/>
      <c r="I57" s="90"/>
      <c r="J57" s="90"/>
      <c r="K57" s="90"/>
      <c r="L57" s="90">
        <v>36</v>
      </c>
      <c r="M57" s="90"/>
      <c r="N57" s="90"/>
      <c r="O57" s="90" t="s">
        <v>1</v>
      </c>
      <c r="P57" s="90"/>
      <c r="Q57" s="90"/>
      <c r="R57" s="90"/>
      <c r="S57" s="90"/>
    </row>
    <row r="58" spans="1:20" s="137" customFormat="1" ht="13.5" customHeight="1" x14ac:dyDescent="0.2">
      <c r="A58" s="71" t="s">
        <v>225</v>
      </c>
      <c r="B58" s="71" t="s">
        <v>68</v>
      </c>
      <c r="C58" s="96"/>
      <c r="D58" s="96" t="s">
        <v>298</v>
      </c>
      <c r="E58" s="96"/>
      <c r="F58" s="90"/>
      <c r="G58" s="90"/>
      <c r="H58" s="103"/>
      <c r="I58" s="90"/>
      <c r="J58" s="90"/>
      <c r="K58" s="90"/>
      <c r="L58" s="90"/>
      <c r="M58" s="90">
        <v>36</v>
      </c>
      <c r="N58" s="90"/>
      <c r="O58" s="90" t="s">
        <v>1</v>
      </c>
      <c r="P58" s="90"/>
      <c r="Q58" s="90"/>
      <c r="R58" s="90"/>
      <c r="S58" s="90"/>
    </row>
    <row r="59" spans="1:20" s="137" customFormat="1" ht="12" customHeight="1" x14ac:dyDescent="0.2">
      <c r="A59" s="138" t="s">
        <v>98</v>
      </c>
      <c r="B59" s="139" t="s">
        <v>69</v>
      </c>
      <c r="C59" s="140"/>
      <c r="D59" s="140"/>
      <c r="E59" s="140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88"/>
      <c r="R59" s="141"/>
      <c r="S59" s="88" t="s">
        <v>204</v>
      </c>
    </row>
    <row r="60" spans="1:20" s="137" customFormat="1" ht="15" customHeight="1" x14ac:dyDescent="0.2">
      <c r="A60" s="138" t="s">
        <v>126</v>
      </c>
      <c r="B60" s="139" t="s">
        <v>207</v>
      </c>
      <c r="C60" s="140"/>
      <c r="D60" s="140"/>
      <c r="E60" s="140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88"/>
      <c r="R60" s="141"/>
      <c r="S60" s="88" t="s">
        <v>203</v>
      </c>
    </row>
    <row r="61" spans="1:20" s="137" customFormat="1" ht="15" customHeight="1" x14ac:dyDescent="0.2">
      <c r="A61" s="69"/>
      <c r="B61" s="139" t="s">
        <v>227</v>
      </c>
      <c r="C61" s="140"/>
      <c r="D61" s="120"/>
      <c r="E61" s="140"/>
      <c r="F61" s="141"/>
      <c r="G61" s="141"/>
      <c r="H61" s="141"/>
      <c r="I61" s="141"/>
      <c r="J61" s="141"/>
      <c r="K61" s="141"/>
      <c r="L61" s="141"/>
      <c r="M61" s="88"/>
      <c r="N61" s="141"/>
      <c r="O61" s="141"/>
      <c r="P61" s="141"/>
      <c r="Q61" s="141"/>
      <c r="R61" s="141"/>
      <c r="S61" s="141"/>
    </row>
    <row r="62" spans="1:20" s="137" customFormat="1" ht="14.25" customHeight="1" x14ac:dyDescent="0.2">
      <c r="A62" s="69" t="s">
        <v>76</v>
      </c>
      <c r="B62" s="142" t="s">
        <v>306</v>
      </c>
      <c r="C62" s="140"/>
      <c r="D62" s="140"/>
      <c r="E62" s="140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</row>
    <row r="63" spans="1:20" s="3" customFormat="1" ht="14.25" customHeight="1" x14ac:dyDescent="0.2">
      <c r="A63" s="69" t="s">
        <v>77</v>
      </c>
      <c r="B63" s="142" t="s">
        <v>228</v>
      </c>
      <c r="C63" s="120"/>
      <c r="D63" s="120"/>
      <c r="E63" s="120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</row>
    <row r="64" spans="1:20" s="3" customFormat="1" ht="14.25" customHeight="1" x14ac:dyDescent="0.2">
      <c r="A64" s="143" t="s">
        <v>75</v>
      </c>
      <c r="B64" s="144" t="s">
        <v>215</v>
      </c>
      <c r="C64" s="145"/>
      <c r="D64" s="145"/>
      <c r="E64" s="145"/>
      <c r="F64" s="141"/>
      <c r="G64" s="141"/>
      <c r="H64" s="141"/>
      <c r="I64" s="141"/>
      <c r="J64" s="141"/>
      <c r="K64" s="88"/>
      <c r="L64" s="141"/>
      <c r="M64" s="141"/>
      <c r="N64" s="141"/>
      <c r="O64" s="141"/>
      <c r="P64" s="141"/>
      <c r="Q64" s="141"/>
      <c r="R64" s="141"/>
      <c r="S64" s="141"/>
    </row>
    <row r="65" spans="1:19" s="3" customFormat="1" ht="15.75" customHeight="1" x14ac:dyDescent="0.2">
      <c r="A65" s="143"/>
      <c r="C65" s="146"/>
      <c r="D65" s="146"/>
      <c r="E65" s="146"/>
      <c r="F65" s="147"/>
      <c r="G65" s="147"/>
      <c r="H65" s="228" t="s">
        <v>40</v>
      </c>
      <c r="I65" s="234" t="s">
        <v>70</v>
      </c>
      <c r="J65" s="269"/>
      <c r="K65" s="269"/>
      <c r="L65" s="269"/>
      <c r="M65" s="270"/>
      <c r="N65" s="141">
        <v>16</v>
      </c>
      <c r="O65" s="141">
        <v>16</v>
      </c>
      <c r="P65" s="141">
        <v>10</v>
      </c>
      <c r="Q65" s="141">
        <v>12</v>
      </c>
      <c r="R65" s="141">
        <v>10</v>
      </c>
      <c r="S65" s="141">
        <v>7</v>
      </c>
    </row>
    <row r="66" spans="1:19" s="3" customFormat="1" ht="15" customHeight="1" x14ac:dyDescent="0.2">
      <c r="A66" s="148"/>
      <c r="B66" s="30" t="s">
        <v>94</v>
      </c>
      <c r="C66" s="149"/>
      <c r="D66" s="149"/>
      <c r="E66" s="149"/>
      <c r="F66" s="134"/>
      <c r="G66" s="150"/>
      <c r="H66" s="261"/>
      <c r="I66" s="234" t="s">
        <v>71</v>
      </c>
      <c r="J66" s="269"/>
      <c r="K66" s="269"/>
      <c r="L66" s="269"/>
      <c r="M66" s="270"/>
      <c r="N66" s="88"/>
      <c r="O66" s="88" t="s">
        <v>286</v>
      </c>
      <c r="P66" s="88"/>
      <c r="Q66" s="88"/>
      <c r="R66" s="88"/>
      <c r="S66" s="88" t="s">
        <v>283</v>
      </c>
    </row>
    <row r="67" spans="1:19" s="3" customFormat="1" ht="13.5" customHeight="1" x14ac:dyDescent="0.2">
      <c r="A67" s="148"/>
      <c r="B67" s="30"/>
      <c r="C67" s="149"/>
      <c r="D67" s="149"/>
      <c r="E67" s="149"/>
      <c r="F67" s="134"/>
      <c r="G67" s="150"/>
      <c r="H67" s="261"/>
      <c r="I67" s="234" t="s">
        <v>169</v>
      </c>
      <c r="J67" s="252"/>
      <c r="K67" s="252"/>
      <c r="L67" s="252"/>
      <c r="M67" s="235"/>
      <c r="N67" s="88"/>
      <c r="O67" s="88" t="s">
        <v>287</v>
      </c>
      <c r="P67" s="88" t="s">
        <v>206</v>
      </c>
      <c r="Q67" s="88" t="s">
        <v>282</v>
      </c>
      <c r="R67" s="88" t="s">
        <v>224</v>
      </c>
      <c r="S67" s="88" t="s">
        <v>284</v>
      </c>
    </row>
    <row r="68" spans="1:19" s="3" customFormat="1" ht="15.75" customHeight="1" x14ac:dyDescent="0.2">
      <c r="A68" s="74"/>
      <c r="C68" s="124"/>
      <c r="D68" s="124"/>
      <c r="E68" s="124"/>
      <c r="F68" s="134"/>
      <c r="G68" s="150"/>
      <c r="H68" s="261"/>
      <c r="I68" s="266" t="s">
        <v>170</v>
      </c>
      <c r="J68" s="267"/>
      <c r="K68" s="267"/>
      <c r="L68" s="267"/>
      <c r="M68" s="268"/>
      <c r="N68" s="88"/>
      <c r="O68" s="88"/>
      <c r="P68" s="88"/>
      <c r="Q68" s="88"/>
      <c r="R68" s="88"/>
      <c r="S68" s="88" t="s">
        <v>164</v>
      </c>
    </row>
    <row r="69" spans="1:19" s="3" customFormat="1" ht="11.25" customHeight="1" x14ac:dyDescent="0.2">
      <c r="A69" s="148"/>
      <c r="C69" s="149"/>
      <c r="D69" s="149"/>
      <c r="E69" s="149"/>
      <c r="F69" s="134"/>
      <c r="G69" s="150"/>
      <c r="H69" s="261"/>
      <c r="I69" s="234" t="s">
        <v>72</v>
      </c>
      <c r="J69" s="269"/>
      <c r="K69" s="269"/>
      <c r="L69" s="269"/>
      <c r="M69" s="270"/>
      <c r="N69" s="151">
        <v>1</v>
      </c>
      <c r="O69" s="152">
        <v>2</v>
      </c>
      <c r="P69" s="151">
        <v>0</v>
      </c>
      <c r="Q69" s="151">
        <v>1</v>
      </c>
      <c r="R69" s="151">
        <v>1</v>
      </c>
      <c r="S69" s="151">
        <v>2</v>
      </c>
    </row>
    <row r="70" spans="1:19" s="3" customFormat="1" ht="12.75" x14ac:dyDescent="0.2">
      <c r="A70" s="148"/>
      <c r="C70" s="149"/>
      <c r="D70" s="149"/>
      <c r="E70" s="149"/>
      <c r="F70" s="134"/>
      <c r="G70" s="150"/>
      <c r="H70" s="261"/>
      <c r="I70" s="263" t="s">
        <v>73</v>
      </c>
      <c r="J70" s="264"/>
      <c r="K70" s="264"/>
      <c r="L70" s="264"/>
      <c r="M70" s="265"/>
      <c r="N70" s="153">
        <v>3</v>
      </c>
      <c r="O70" s="153">
        <v>7</v>
      </c>
      <c r="P70" s="153">
        <v>3</v>
      </c>
      <c r="Q70" s="153">
        <v>7</v>
      </c>
      <c r="R70" s="153">
        <v>3</v>
      </c>
      <c r="S70" s="153">
        <v>4</v>
      </c>
    </row>
    <row r="71" spans="1:19" s="3" customFormat="1" ht="12.75" x14ac:dyDescent="0.2">
      <c r="A71" s="154"/>
      <c r="B71" s="155"/>
      <c r="C71" s="156"/>
      <c r="D71" s="156"/>
      <c r="E71" s="156"/>
      <c r="F71" s="157"/>
      <c r="G71" s="158"/>
      <c r="H71" s="262"/>
      <c r="I71" s="234" t="s">
        <v>74</v>
      </c>
      <c r="J71" s="252"/>
      <c r="K71" s="252"/>
      <c r="L71" s="252"/>
      <c r="M71" s="235"/>
      <c r="N71" s="151">
        <v>11</v>
      </c>
      <c r="O71" s="151">
        <v>6</v>
      </c>
      <c r="P71" s="151">
        <v>6</v>
      </c>
      <c r="Q71" s="151">
        <v>3</v>
      </c>
      <c r="R71" s="151">
        <v>5</v>
      </c>
      <c r="S71" s="151">
        <v>0</v>
      </c>
    </row>
    <row r="72" spans="1:19" x14ac:dyDescent="0.2">
      <c r="J72" s="11" t="s">
        <v>93</v>
      </c>
    </row>
  </sheetData>
  <mergeCells count="25">
    <mergeCell ref="R5:S5"/>
    <mergeCell ref="N3:S4"/>
    <mergeCell ref="L5:L6"/>
    <mergeCell ref="H65:H71"/>
    <mergeCell ref="I71:M71"/>
    <mergeCell ref="I70:M70"/>
    <mergeCell ref="I68:M68"/>
    <mergeCell ref="I65:M65"/>
    <mergeCell ref="I66:M66"/>
    <mergeCell ref="I69:M69"/>
    <mergeCell ref="I67:M67"/>
    <mergeCell ref="A1:Q1"/>
    <mergeCell ref="A3:A6"/>
    <mergeCell ref="B3:B6"/>
    <mergeCell ref="P5:Q5"/>
    <mergeCell ref="F3:K3"/>
    <mergeCell ref="M5:M6"/>
    <mergeCell ref="H4:K4"/>
    <mergeCell ref="C3:E5"/>
    <mergeCell ref="G4:G6"/>
    <mergeCell ref="F4:F6"/>
    <mergeCell ref="H5:H6"/>
    <mergeCell ref="I5:K5"/>
    <mergeCell ref="N5:O5"/>
    <mergeCell ref="L3:M4"/>
  </mergeCells>
  <phoneticPr fontId="3" type="noConversion"/>
  <conditionalFormatting sqref="H9:H15">
    <cfRule type="cellIs" dxfId="5" priority="8" operator="equal">
      <formula>0</formula>
    </cfRule>
  </conditionalFormatting>
  <conditionalFormatting sqref="H17:H20">
    <cfRule type="cellIs" dxfId="4" priority="7" operator="equal">
      <formula>0</formula>
    </cfRule>
  </conditionalFormatting>
  <conditionalFormatting sqref="H23:H39">
    <cfRule type="cellIs" dxfId="3" priority="6" operator="equal">
      <formula>0</formula>
    </cfRule>
  </conditionalFormatting>
  <conditionalFormatting sqref="H42:H43">
    <cfRule type="cellIs" dxfId="2" priority="5" operator="equal">
      <formula>0</formula>
    </cfRule>
  </conditionalFormatting>
  <conditionalFormatting sqref="H47:H48">
    <cfRule type="cellIs" dxfId="1" priority="3" operator="equal">
      <formula>0</formula>
    </cfRule>
  </conditionalFormatting>
  <conditionalFormatting sqref="H52:H54">
    <cfRule type="cellIs" dxfId="0" priority="2" operator="equal">
      <formula>0</formula>
    </cfRule>
  </conditionalFormatting>
  <pageMargins left="0" right="0" top="0" bottom="0" header="0" footer="0"/>
  <pageSetup paperSize="9" scale="70" orientation="landscape" r:id="rId1"/>
  <headerFooter alignWithMargins="0"/>
  <cellWatches>
    <cellWatch r="I6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7"/>
  <sheetViews>
    <sheetView zoomScaleNormal="100" workbookViewId="0">
      <selection activeCell="B186" sqref="B186"/>
    </sheetView>
  </sheetViews>
  <sheetFormatPr defaultRowHeight="12.75" x14ac:dyDescent="0.2"/>
  <cols>
    <col min="1" max="1" width="9.140625" style="21"/>
    <col min="2" max="2" width="50.28515625" style="21" customWidth="1"/>
    <col min="3" max="3" width="9.28515625" style="31" customWidth="1"/>
    <col min="4" max="4" width="10.7109375" style="21" customWidth="1"/>
    <col min="5" max="5" width="7.140625" style="31" customWidth="1"/>
    <col min="6" max="6" width="70" style="21" customWidth="1"/>
    <col min="7" max="8" width="9.140625" style="21" hidden="1" customWidth="1"/>
    <col min="9" max="16384" width="9.140625" style="21"/>
  </cols>
  <sheetData>
    <row r="1" spans="1:9" ht="27" customHeight="1" thickBot="1" x14ac:dyDescent="0.25">
      <c r="B1" s="274" t="s">
        <v>99</v>
      </c>
      <c r="C1" s="275"/>
      <c r="D1" s="275"/>
      <c r="E1" s="276" t="s">
        <v>95</v>
      </c>
      <c r="F1" s="276"/>
      <c r="G1" s="276"/>
      <c r="H1" s="276"/>
    </row>
    <row r="2" spans="1:9" ht="24.75" customHeight="1" x14ac:dyDescent="0.2">
      <c r="A2" s="39" t="s">
        <v>43</v>
      </c>
      <c r="B2" s="40" t="s">
        <v>42</v>
      </c>
      <c r="C2" s="41" t="s">
        <v>96</v>
      </c>
      <c r="D2" s="42" t="s">
        <v>97</v>
      </c>
      <c r="E2" s="43" t="s">
        <v>43</v>
      </c>
      <c r="F2" s="277" t="s">
        <v>42</v>
      </c>
      <c r="G2" s="278"/>
      <c r="H2" s="279"/>
      <c r="I2" s="74"/>
    </row>
    <row r="3" spans="1:9" ht="16.5" customHeight="1" x14ac:dyDescent="0.2">
      <c r="A3" s="44" t="s">
        <v>216</v>
      </c>
      <c r="B3" s="45" t="s">
        <v>56</v>
      </c>
      <c r="C3" s="32">
        <v>2.6</v>
      </c>
      <c r="D3" s="46">
        <v>5</v>
      </c>
      <c r="E3" s="47"/>
      <c r="F3" s="280" t="s">
        <v>89</v>
      </c>
      <c r="G3" s="281"/>
      <c r="H3" s="282"/>
      <c r="I3" s="74"/>
    </row>
    <row r="4" spans="1:9" ht="17.25" customHeight="1" x14ac:dyDescent="0.2">
      <c r="A4" s="44" t="s">
        <v>225</v>
      </c>
      <c r="B4" s="45" t="s">
        <v>68</v>
      </c>
      <c r="C4" s="32" t="s">
        <v>307</v>
      </c>
      <c r="D4" s="46">
        <v>20</v>
      </c>
      <c r="E4" s="48" t="s">
        <v>84</v>
      </c>
      <c r="F4" s="271" t="s">
        <v>208</v>
      </c>
      <c r="G4" s="272"/>
      <c r="H4" s="273"/>
      <c r="I4" s="74"/>
    </row>
    <row r="5" spans="1:9" ht="17.25" customHeight="1" x14ac:dyDescent="0.2">
      <c r="A5" s="44" t="s">
        <v>98</v>
      </c>
      <c r="B5" s="45" t="s">
        <v>69</v>
      </c>
      <c r="C5" s="32">
        <v>6</v>
      </c>
      <c r="D5" s="46">
        <v>4</v>
      </c>
      <c r="E5" s="48" t="s">
        <v>85</v>
      </c>
      <c r="F5" s="271" t="s">
        <v>209</v>
      </c>
      <c r="G5" s="272"/>
      <c r="H5" s="273"/>
      <c r="I5" s="74"/>
    </row>
    <row r="6" spans="1:9" ht="13.5" customHeight="1" thickBot="1" x14ac:dyDescent="0.25">
      <c r="A6" s="49"/>
      <c r="B6" s="50" t="s">
        <v>79</v>
      </c>
      <c r="C6" s="51"/>
      <c r="D6" s="131">
        <f>SUM(D3:D5)</f>
        <v>29</v>
      </c>
      <c r="E6" s="48" t="s">
        <v>86</v>
      </c>
      <c r="F6" s="283" t="s">
        <v>210</v>
      </c>
      <c r="G6" s="284"/>
      <c r="H6" s="285"/>
      <c r="I6" s="74"/>
    </row>
    <row r="7" spans="1:9" ht="15" customHeight="1" x14ac:dyDescent="0.2">
      <c r="A7" s="52"/>
      <c r="B7" s="53"/>
      <c r="C7" s="54"/>
      <c r="D7" s="55"/>
      <c r="E7" s="48" t="s">
        <v>87</v>
      </c>
      <c r="F7" s="271" t="s">
        <v>212</v>
      </c>
      <c r="G7" s="272"/>
      <c r="H7" s="273"/>
      <c r="I7" s="74"/>
    </row>
    <row r="8" spans="1:9" ht="15" customHeight="1" x14ac:dyDescent="0.2">
      <c r="A8" s="52"/>
      <c r="B8" s="53"/>
      <c r="C8" s="54"/>
      <c r="D8" s="55"/>
      <c r="E8" s="48" t="s">
        <v>88</v>
      </c>
      <c r="F8" s="56" t="s">
        <v>213</v>
      </c>
      <c r="G8" s="57"/>
      <c r="H8" s="94"/>
      <c r="I8" s="74"/>
    </row>
    <row r="9" spans="1:9" ht="15" customHeight="1" x14ac:dyDescent="0.2">
      <c r="A9" s="52"/>
      <c r="B9" s="53"/>
      <c r="C9" s="54"/>
      <c r="D9" s="55"/>
      <c r="E9" s="48">
        <v>6</v>
      </c>
      <c r="F9" s="56" t="s">
        <v>211</v>
      </c>
      <c r="G9" s="57"/>
      <c r="H9" s="94"/>
      <c r="I9" s="74"/>
    </row>
    <row r="10" spans="1:9" ht="15" customHeight="1" x14ac:dyDescent="0.2">
      <c r="A10" s="52"/>
      <c r="B10" s="53"/>
      <c r="C10" s="54"/>
      <c r="D10" s="55"/>
      <c r="E10" s="48">
        <v>7</v>
      </c>
      <c r="F10" s="92" t="s">
        <v>214</v>
      </c>
      <c r="G10" s="93"/>
      <c r="H10" s="93"/>
      <c r="I10" s="74"/>
    </row>
    <row r="11" spans="1:9" ht="15" customHeight="1" x14ac:dyDescent="0.2">
      <c r="A11" s="52"/>
      <c r="B11" s="53"/>
      <c r="C11" s="54"/>
      <c r="D11" s="55"/>
      <c r="E11" s="48">
        <v>8</v>
      </c>
      <c r="F11" s="92" t="s">
        <v>2</v>
      </c>
      <c r="G11" s="93"/>
      <c r="H11" s="93"/>
      <c r="I11" s="74"/>
    </row>
    <row r="12" spans="1:9" ht="15" customHeight="1" x14ac:dyDescent="0.2">
      <c r="A12" s="52"/>
      <c r="B12" s="53"/>
      <c r="C12" s="54"/>
      <c r="D12" s="55"/>
      <c r="E12" s="48">
        <v>9</v>
      </c>
      <c r="F12" s="92" t="s">
        <v>3</v>
      </c>
      <c r="G12" s="93"/>
      <c r="H12" s="93"/>
      <c r="I12" s="74"/>
    </row>
    <row r="13" spans="1:9" ht="15" customHeight="1" x14ac:dyDescent="0.2">
      <c r="A13" s="52"/>
      <c r="B13" s="53"/>
      <c r="C13" s="54"/>
      <c r="D13" s="55"/>
      <c r="E13" s="48">
        <v>10</v>
      </c>
      <c r="F13" s="92" t="s">
        <v>4</v>
      </c>
      <c r="G13" s="93"/>
      <c r="H13" s="93"/>
      <c r="I13" s="74"/>
    </row>
    <row r="14" spans="1:9" ht="15" customHeight="1" x14ac:dyDescent="0.2">
      <c r="A14" s="52"/>
      <c r="B14" s="53"/>
      <c r="C14" s="54"/>
      <c r="D14" s="55"/>
      <c r="E14" s="48">
        <v>11</v>
      </c>
      <c r="F14" s="92" t="s">
        <v>5</v>
      </c>
      <c r="G14" s="93"/>
      <c r="H14" s="93"/>
      <c r="I14" s="74"/>
    </row>
    <row r="15" spans="1:9" ht="12.75" customHeight="1" x14ac:dyDescent="0.2">
      <c r="E15" s="48">
        <v>12</v>
      </c>
      <c r="F15" s="92" t="s">
        <v>6</v>
      </c>
      <c r="G15" s="93" t="s">
        <v>13</v>
      </c>
      <c r="H15" s="93" t="s">
        <v>13</v>
      </c>
      <c r="I15" s="74"/>
    </row>
    <row r="16" spans="1:9" x14ac:dyDescent="0.2">
      <c r="A16" s="52"/>
      <c r="B16" s="52"/>
      <c r="C16" s="55"/>
      <c r="D16" s="59"/>
      <c r="E16" s="48"/>
      <c r="F16" s="290" t="s">
        <v>90</v>
      </c>
      <c r="G16" s="291"/>
      <c r="H16" s="293"/>
      <c r="I16" s="74"/>
    </row>
    <row r="17" spans="1:9" x14ac:dyDescent="0.2">
      <c r="A17" s="52"/>
      <c r="B17" s="52"/>
      <c r="C17" s="55"/>
      <c r="D17" s="54"/>
      <c r="E17" s="48" t="s">
        <v>84</v>
      </c>
      <c r="F17" s="287" t="s">
        <v>7</v>
      </c>
      <c r="G17" s="288"/>
      <c r="H17" s="289"/>
      <c r="I17" s="74"/>
    </row>
    <row r="18" spans="1:9" x14ac:dyDescent="0.2">
      <c r="A18" s="52"/>
      <c r="B18" s="52"/>
      <c r="C18" s="55"/>
      <c r="D18" s="54"/>
      <c r="E18" s="48" t="s">
        <v>85</v>
      </c>
      <c r="F18" s="92" t="s">
        <v>8</v>
      </c>
      <c r="G18" s="72"/>
      <c r="H18" s="73"/>
      <c r="I18" s="74"/>
    </row>
    <row r="19" spans="1:9" x14ac:dyDescent="0.2">
      <c r="A19" s="52"/>
      <c r="B19" s="52"/>
      <c r="C19" s="55"/>
      <c r="D19" s="54"/>
      <c r="E19" s="48" t="s">
        <v>86</v>
      </c>
      <c r="F19" s="92" t="s">
        <v>9</v>
      </c>
      <c r="G19" s="72"/>
      <c r="H19" s="73"/>
      <c r="I19" s="74"/>
    </row>
    <row r="20" spans="1:9" x14ac:dyDescent="0.2">
      <c r="A20" s="52"/>
      <c r="B20" s="52"/>
      <c r="C20" s="55"/>
      <c r="D20" s="54"/>
      <c r="E20" s="48"/>
      <c r="F20" s="92" t="s">
        <v>10</v>
      </c>
      <c r="G20" s="72"/>
      <c r="H20" s="73"/>
      <c r="I20" s="74"/>
    </row>
    <row r="21" spans="1:9" x14ac:dyDescent="0.2">
      <c r="A21" s="52"/>
      <c r="B21" s="52"/>
      <c r="C21" s="55"/>
      <c r="D21" s="54"/>
      <c r="E21" s="48"/>
      <c r="F21" s="92" t="s">
        <v>11</v>
      </c>
      <c r="G21" s="72"/>
      <c r="H21" s="73"/>
      <c r="I21" s="74"/>
    </row>
    <row r="22" spans="1:9" x14ac:dyDescent="0.2">
      <c r="A22" s="52"/>
      <c r="B22" s="52"/>
      <c r="C22" s="55"/>
      <c r="D22" s="54"/>
      <c r="E22" s="48" t="s">
        <v>87</v>
      </c>
      <c r="F22" s="92" t="s">
        <v>12</v>
      </c>
      <c r="G22" s="72"/>
      <c r="H22" s="73"/>
      <c r="I22" s="74"/>
    </row>
    <row r="23" spans="1:9" x14ac:dyDescent="0.2">
      <c r="A23" s="52"/>
      <c r="B23" s="52"/>
      <c r="C23" s="55"/>
      <c r="D23" s="54"/>
      <c r="E23" s="48"/>
      <c r="F23" s="68" t="s">
        <v>158</v>
      </c>
      <c r="G23" s="72"/>
      <c r="H23" s="73"/>
      <c r="I23" s="74"/>
    </row>
    <row r="24" spans="1:9" x14ac:dyDescent="0.2">
      <c r="A24" s="52"/>
      <c r="B24" s="52"/>
      <c r="C24" s="55"/>
      <c r="D24" s="54"/>
      <c r="E24" s="48" t="s">
        <v>84</v>
      </c>
      <c r="F24" s="92" t="s">
        <v>13</v>
      </c>
      <c r="G24" s="72"/>
      <c r="H24" s="73"/>
      <c r="I24" s="74"/>
    </row>
    <row r="25" spans="1:9" x14ac:dyDescent="0.2">
      <c r="A25" s="52"/>
      <c r="B25" s="52"/>
      <c r="C25" s="55"/>
      <c r="D25" s="54"/>
      <c r="E25" s="48"/>
      <c r="F25" s="68" t="s">
        <v>91</v>
      </c>
      <c r="G25" s="72"/>
      <c r="H25" s="73"/>
      <c r="I25" s="74"/>
    </row>
    <row r="26" spans="1:9" x14ac:dyDescent="0.2">
      <c r="A26" s="52"/>
      <c r="B26" s="52"/>
      <c r="C26" s="55"/>
      <c r="D26" s="54"/>
      <c r="E26" s="48" t="s">
        <v>84</v>
      </c>
      <c r="F26" s="75" t="s">
        <v>128</v>
      </c>
      <c r="G26" s="72"/>
      <c r="H26" s="73"/>
    </row>
    <row r="27" spans="1:9" x14ac:dyDescent="0.2">
      <c r="A27" s="52"/>
      <c r="B27" s="52"/>
      <c r="C27" s="55"/>
      <c r="D27" s="54"/>
      <c r="E27" s="48" t="s">
        <v>85</v>
      </c>
      <c r="F27" s="75" t="s">
        <v>132</v>
      </c>
      <c r="G27" s="72"/>
      <c r="H27" s="73"/>
    </row>
    <row r="28" spans="1:9" x14ac:dyDescent="0.2">
      <c r="A28" s="52"/>
      <c r="B28" s="52"/>
      <c r="C28" s="55"/>
      <c r="D28" s="54"/>
      <c r="E28" s="48" t="s">
        <v>86</v>
      </c>
      <c r="F28" s="75" t="s">
        <v>271</v>
      </c>
      <c r="G28" s="72"/>
      <c r="H28" s="73"/>
    </row>
    <row r="29" spans="1:9" x14ac:dyDescent="0.2">
      <c r="A29" s="52"/>
      <c r="B29" s="52"/>
      <c r="C29" s="55"/>
      <c r="D29" s="54"/>
      <c r="E29" s="48"/>
      <c r="F29" s="76" t="s">
        <v>92</v>
      </c>
      <c r="G29" s="72"/>
      <c r="H29" s="73"/>
    </row>
    <row r="30" spans="1:9" x14ac:dyDescent="0.2">
      <c r="A30" s="52"/>
      <c r="B30" s="52"/>
      <c r="C30" s="55"/>
      <c r="D30" s="54"/>
      <c r="E30" s="48" t="s">
        <v>84</v>
      </c>
      <c r="F30" s="75" t="s">
        <v>159</v>
      </c>
      <c r="G30" s="72"/>
      <c r="H30" s="73"/>
    </row>
    <row r="31" spans="1:9" x14ac:dyDescent="0.2">
      <c r="A31" s="52"/>
      <c r="B31" s="52"/>
      <c r="C31" s="55"/>
      <c r="D31" s="54"/>
      <c r="E31" s="48" t="s">
        <v>85</v>
      </c>
      <c r="F31" s="75" t="s">
        <v>160</v>
      </c>
      <c r="G31" s="72"/>
      <c r="H31" s="73"/>
    </row>
    <row r="32" spans="1:9" ht="16.5" customHeight="1" x14ac:dyDescent="0.2">
      <c r="A32" s="52"/>
      <c r="B32" s="52"/>
      <c r="C32" s="55"/>
      <c r="D32" s="54"/>
      <c r="E32" s="48" t="s">
        <v>86</v>
      </c>
      <c r="F32" s="287" t="s">
        <v>129</v>
      </c>
      <c r="G32" s="288"/>
      <c r="H32" s="289"/>
      <c r="I32" s="74"/>
    </row>
    <row r="33" spans="1:13" ht="12.75" hidden="1" customHeight="1" x14ac:dyDescent="0.2">
      <c r="A33" s="52"/>
      <c r="B33" s="52"/>
      <c r="C33" s="55"/>
      <c r="D33" s="52"/>
      <c r="E33" s="48"/>
      <c r="F33" s="290" t="s">
        <v>91</v>
      </c>
      <c r="G33" s="291"/>
      <c r="H33" s="292"/>
    </row>
    <row r="34" spans="1:13" ht="12.75" hidden="1" customHeight="1" x14ac:dyDescent="0.2">
      <c r="A34" s="52"/>
      <c r="B34" s="52"/>
      <c r="C34" s="55"/>
      <c r="D34" s="52"/>
      <c r="E34" s="48" t="s">
        <v>84</v>
      </c>
      <c r="F34" s="271" t="s">
        <v>132</v>
      </c>
      <c r="G34" s="272"/>
      <c r="H34" s="286"/>
    </row>
    <row r="35" spans="1:13" ht="12.75" hidden="1" customHeight="1" x14ac:dyDescent="0.2">
      <c r="A35" s="52"/>
      <c r="B35" s="52"/>
      <c r="C35" s="55"/>
      <c r="D35" s="52"/>
      <c r="E35" s="48" t="s">
        <v>85</v>
      </c>
      <c r="F35" s="271" t="s">
        <v>128</v>
      </c>
      <c r="G35" s="272"/>
      <c r="H35" s="286"/>
    </row>
    <row r="36" spans="1:13" ht="12.75" hidden="1" customHeight="1" x14ac:dyDescent="0.2">
      <c r="A36" s="52"/>
      <c r="B36" s="52"/>
      <c r="C36" s="55"/>
      <c r="D36" s="52"/>
      <c r="E36" s="48" t="s">
        <v>86</v>
      </c>
      <c r="F36" s="56" t="s">
        <v>133</v>
      </c>
      <c r="G36" s="57"/>
      <c r="H36" s="58"/>
    </row>
    <row r="37" spans="1:13" ht="12.75" hidden="1" customHeight="1" x14ac:dyDescent="0.2">
      <c r="A37" s="52"/>
      <c r="B37" s="52"/>
      <c r="C37" s="55"/>
      <c r="D37" s="52"/>
      <c r="E37" s="48"/>
      <c r="F37" s="290" t="s">
        <v>92</v>
      </c>
      <c r="G37" s="291"/>
      <c r="H37" s="292"/>
    </row>
    <row r="38" spans="1:13" ht="12.75" hidden="1" customHeight="1" x14ac:dyDescent="0.2">
      <c r="A38" s="52"/>
      <c r="B38" s="52"/>
      <c r="C38" s="55"/>
      <c r="D38" s="52"/>
      <c r="E38" s="48" t="s">
        <v>84</v>
      </c>
      <c r="F38" s="271" t="s">
        <v>134</v>
      </c>
      <c r="G38" s="272"/>
      <c r="H38" s="286"/>
    </row>
    <row r="39" spans="1:13" ht="12.75" hidden="1" customHeight="1" x14ac:dyDescent="0.2">
      <c r="A39" s="52"/>
      <c r="B39" s="52"/>
      <c r="C39" s="55"/>
      <c r="D39" s="52"/>
      <c r="E39" s="60" t="s">
        <v>85</v>
      </c>
      <c r="F39" s="294" t="s">
        <v>129</v>
      </c>
      <c r="G39" s="295"/>
      <c r="H39" s="296"/>
    </row>
    <row r="40" spans="1:13" ht="12.75" hidden="1" customHeight="1" x14ac:dyDescent="0.2"/>
    <row r="41" spans="1:13" ht="12.75" hidden="1" customHeight="1" x14ac:dyDescent="0.2">
      <c r="D41" s="297" t="s">
        <v>135</v>
      </c>
      <c r="E41" s="297"/>
      <c r="F41" s="297"/>
    </row>
    <row r="42" spans="1:13" ht="12.75" hidden="1" customHeight="1" x14ac:dyDescent="0.2">
      <c r="A42" s="298" t="s">
        <v>136</v>
      </c>
      <c r="B42" s="298"/>
      <c r="C42" s="298"/>
      <c r="D42" s="298"/>
      <c r="E42" s="298"/>
      <c r="F42" s="298"/>
      <c r="G42" s="298"/>
      <c r="H42" s="298"/>
      <c r="I42" s="298"/>
      <c r="J42" s="298"/>
      <c r="K42" s="298"/>
      <c r="L42" s="298"/>
      <c r="M42" s="298"/>
    </row>
    <row r="43" spans="1:13" ht="12.75" hidden="1" customHeight="1" x14ac:dyDescent="0.2">
      <c r="A43" s="298" t="s">
        <v>137</v>
      </c>
      <c r="B43" s="298"/>
      <c r="C43" s="298"/>
      <c r="D43" s="298"/>
      <c r="E43" s="298"/>
      <c r="F43" s="298"/>
      <c r="G43" s="298"/>
      <c r="H43" s="298"/>
      <c r="I43" s="298"/>
      <c r="J43" s="298"/>
      <c r="K43" s="298"/>
      <c r="L43" s="298"/>
      <c r="M43" s="298"/>
    </row>
    <row r="44" spans="1:13" ht="12.75" hidden="1" customHeight="1" x14ac:dyDescent="0.2">
      <c r="A44" s="298" t="s">
        <v>138</v>
      </c>
      <c r="B44" s="298"/>
      <c r="C44" s="298"/>
      <c r="D44" s="298"/>
      <c r="E44" s="298"/>
      <c r="F44" s="298"/>
      <c r="G44" s="298"/>
      <c r="H44" s="298"/>
      <c r="I44" s="298"/>
      <c r="J44" s="298"/>
      <c r="K44" s="298"/>
      <c r="L44" s="298"/>
      <c r="M44" s="298"/>
    </row>
    <row r="45" spans="1:13" ht="12.75" hidden="1" customHeight="1" x14ac:dyDescent="0.2">
      <c r="A45" s="299" t="s">
        <v>139</v>
      </c>
      <c r="B45" s="299"/>
      <c r="C45" s="299"/>
      <c r="D45" s="299"/>
      <c r="E45" s="299"/>
      <c r="F45" s="299"/>
      <c r="G45" s="299"/>
      <c r="H45" s="299"/>
      <c r="I45" s="299"/>
      <c r="J45" s="299"/>
      <c r="K45" s="299"/>
      <c r="L45" s="299"/>
      <c r="M45" s="299"/>
    </row>
    <row r="46" spans="1:13" ht="12.75" hidden="1" customHeight="1" x14ac:dyDescent="0.2">
      <c r="A46" s="298" t="s">
        <v>140</v>
      </c>
      <c r="B46" s="298"/>
      <c r="C46" s="298"/>
      <c r="D46" s="298"/>
      <c r="E46" s="298"/>
      <c r="F46" s="298"/>
      <c r="G46" s="298"/>
      <c r="H46" s="298"/>
      <c r="I46" s="298"/>
      <c r="J46" s="298"/>
      <c r="K46" s="298"/>
      <c r="L46" s="298"/>
      <c r="M46" s="298"/>
    </row>
    <row r="47" spans="1:13" ht="12.75" hidden="1" customHeight="1" x14ac:dyDescent="0.2">
      <c r="A47" s="298" t="s">
        <v>141</v>
      </c>
      <c r="B47" s="298"/>
      <c r="C47" s="298"/>
      <c r="D47" s="298"/>
      <c r="E47" s="298"/>
      <c r="F47" s="298"/>
      <c r="G47" s="298"/>
      <c r="H47" s="298"/>
      <c r="I47" s="298"/>
      <c r="J47" s="298"/>
      <c r="K47" s="298"/>
      <c r="L47" s="298"/>
      <c r="M47" s="298"/>
    </row>
    <row r="48" spans="1:13" ht="12.75" hidden="1" customHeight="1" x14ac:dyDescent="0.2">
      <c r="A48" s="298" t="s">
        <v>142</v>
      </c>
      <c r="B48" s="298"/>
      <c r="C48" s="298"/>
      <c r="D48" s="298"/>
      <c r="E48" s="298"/>
      <c r="F48" s="298"/>
      <c r="G48" s="298"/>
      <c r="H48" s="298"/>
      <c r="I48" s="298"/>
      <c r="J48" s="298"/>
      <c r="K48" s="298"/>
      <c r="L48" s="298"/>
      <c r="M48" s="298"/>
    </row>
    <row r="49" spans="1:13" ht="12.75" hidden="1" customHeight="1" x14ac:dyDescent="0.2">
      <c r="A49" s="298" t="s">
        <v>143</v>
      </c>
      <c r="B49" s="298"/>
      <c r="C49" s="298"/>
      <c r="D49" s="298"/>
      <c r="E49" s="298"/>
      <c r="F49" s="298"/>
      <c r="G49" s="298"/>
      <c r="H49" s="298"/>
      <c r="I49" s="298"/>
      <c r="J49" s="298"/>
      <c r="K49" s="298"/>
      <c r="L49" s="298"/>
      <c r="M49" s="298"/>
    </row>
    <row r="50" spans="1:13" ht="12.75" hidden="1" customHeight="1" x14ac:dyDescent="0.2">
      <c r="A50" s="298" t="s">
        <v>144</v>
      </c>
      <c r="B50" s="298"/>
      <c r="C50" s="298"/>
      <c r="D50" s="298"/>
      <c r="E50" s="298"/>
      <c r="F50" s="298"/>
      <c r="G50" s="298"/>
      <c r="H50" s="298"/>
      <c r="I50" s="298"/>
      <c r="J50" s="298"/>
      <c r="K50" s="298"/>
      <c r="L50" s="298"/>
      <c r="M50" s="298"/>
    </row>
    <row r="51" spans="1:13" ht="12.75" hidden="1" customHeight="1" x14ac:dyDescent="0.2">
      <c r="A51" s="298" t="s">
        <v>145</v>
      </c>
      <c r="B51" s="298"/>
      <c r="C51" s="298"/>
      <c r="D51" s="298"/>
      <c r="E51" s="298"/>
      <c r="F51" s="298"/>
      <c r="G51" s="298"/>
      <c r="H51" s="298"/>
      <c r="I51" s="298"/>
      <c r="J51" s="298"/>
      <c r="K51" s="298"/>
      <c r="L51" s="298"/>
      <c r="M51" s="298"/>
    </row>
    <row r="52" spans="1:13" ht="12.75" hidden="1" customHeight="1" x14ac:dyDescent="0.2">
      <c r="A52" s="298" t="s">
        <v>146</v>
      </c>
      <c r="B52" s="298"/>
      <c r="C52" s="298"/>
      <c r="D52" s="298"/>
      <c r="E52" s="298"/>
      <c r="F52" s="298"/>
      <c r="G52" s="298"/>
      <c r="H52" s="298"/>
      <c r="I52" s="298"/>
      <c r="J52" s="298"/>
      <c r="K52" s="298"/>
      <c r="L52" s="298"/>
      <c r="M52" s="298"/>
    </row>
    <row r="53" spans="1:13" ht="12.75" hidden="1" customHeight="1" x14ac:dyDescent="0.2">
      <c r="A53" s="298" t="s">
        <v>147</v>
      </c>
      <c r="B53" s="298"/>
      <c r="C53" s="298"/>
      <c r="D53" s="298"/>
      <c r="E53" s="298"/>
      <c r="F53" s="298"/>
      <c r="G53" s="298"/>
      <c r="H53" s="298"/>
      <c r="I53" s="298"/>
      <c r="J53" s="298"/>
      <c r="K53" s="298"/>
      <c r="L53" s="298"/>
      <c r="M53" s="298"/>
    </row>
    <row r="54" spans="1:13" ht="12.75" hidden="1" customHeight="1" x14ac:dyDescent="0.2">
      <c r="A54" s="298" t="s">
        <v>148</v>
      </c>
      <c r="B54" s="298"/>
      <c r="C54" s="298"/>
      <c r="D54" s="298"/>
      <c r="E54" s="298"/>
      <c r="F54" s="298"/>
      <c r="G54" s="298"/>
      <c r="H54" s="298"/>
      <c r="I54" s="298"/>
      <c r="J54" s="298"/>
      <c r="K54" s="298"/>
      <c r="L54" s="298"/>
      <c r="M54" s="298"/>
    </row>
    <row r="55" spans="1:13" ht="12.75" hidden="1" customHeight="1" x14ac:dyDescent="0.2">
      <c r="A55" s="298" t="s">
        <v>149</v>
      </c>
      <c r="B55" s="298"/>
      <c r="C55" s="298"/>
      <c r="D55" s="298"/>
      <c r="E55" s="298"/>
      <c r="F55" s="298"/>
      <c r="G55" s="298"/>
      <c r="H55" s="298"/>
      <c r="I55" s="298"/>
      <c r="J55" s="298"/>
      <c r="K55" s="298"/>
      <c r="L55" s="298"/>
      <c r="M55" s="298"/>
    </row>
    <row r="56" spans="1:13" ht="12.75" hidden="1" customHeight="1" x14ac:dyDescent="0.2">
      <c r="A56" s="298" t="s">
        <v>150</v>
      </c>
      <c r="B56" s="298"/>
      <c r="C56" s="298"/>
      <c r="D56" s="298"/>
      <c r="E56" s="298"/>
      <c r="F56" s="298"/>
      <c r="G56" s="298"/>
      <c r="H56" s="298"/>
      <c r="I56" s="298"/>
      <c r="J56" s="298"/>
      <c r="K56" s="298"/>
      <c r="L56" s="298"/>
      <c r="M56" s="298"/>
    </row>
    <row r="57" spans="1:13" ht="12.75" hidden="1" customHeight="1" x14ac:dyDescent="0.2"/>
    <row r="58" spans="1:13" ht="12.75" hidden="1" customHeight="1" x14ac:dyDescent="0.2">
      <c r="A58" s="61"/>
      <c r="B58" s="61"/>
      <c r="C58" s="62"/>
      <c r="D58" s="61"/>
      <c r="E58" s="62"/>
      <c r="F58" s="300" t="s">
        <v>151</v>
      </c>
      <c r="G58" s="300"/>
      <c r="H58" s="61"/>
      <c r="I58" s="61"/>
      <c r="J58" s="61"/>
      <c r="K58" s="61"/>
      <c r="L58" s="61"/>
    </row>
    <row r="59" spans="1:13" ht="12.75" hidden="1" customHeight="1" x14ac:dyDescent="0.2">
      <c r="A59" s="298" t="s">
        <v>152</v>
      </c>
      <c r="B59" s="298"/>
      <c r="C59" s="61"/>
      <c r="D59" s="300" t="s">
        <v>153</v>
      </c>
      <c r="E59" s="300"/>
      <c r="F59" s="301" t="s">
        <v>154</v>
      </c>
      <c r="G59" s="301"/>
      <c r="H59" s="61"/>
      <c r="I59" s="61"/>
      <c r="J59" s="298" t="s">
        <v>155</v>
      </c>
      <c r="K59" s="298"/>
      <c r="L59" s="298"/>
    </row>
    <row r="60" spans="1:13" ht="12.75" hidden="1" customHeight="1" x14ac:dyDescent="0.2">
      <c r="A60" s="298" t="s">
        <v>156</v>
      </c>
      <c r="B60" s="298"/>
      <c r="C60" s="62"/>
      <c r="D60" s="61"/>
      <c r="E60" s="62"/>
      <c r="F60" s="61"/>
      <c r="G60" s="61"/>
      <c r="H60" s="61"/>
      <c r="I60" s="61"/>
      <c r="J60" s="61"/>
      <c r="K60" s="61"/>
      <c r="L60" s="61"/>
    </row>
    <row r="61" spans="1:13" hidden="1" x14ac:dyDescent="0.2"/>
    <row r="62" spans="1:13" hidden="1" x14ac:dyDescent="0.2"/>
    <row r="63" spans="1:13" hidden="1" x14ac:dyDescent="0.2"/>
    <row r="64" spans="1:13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</sheetData>
  <mergeCells count="39">
    <mergeCell ref="A60:B60"/>
    <mergeCell ref="A56:M56"/>
    <mergeCell ref="F58:G58"/>
    <mergeCell ref="A59:B59"/>
    <mergeCell ref="D59:E59"/>
    <mergeCell ref="F59:G59"/>
    <mergeCell ref="J59:L59"/>
    <mergeCell ref="A43:M43"/>
    <mergeCell ref="A42:M42"/>
    <mergeCell ref="A55:M55"/>
    <mergeCell ref="A54:M54"/>
    <mergeCell ref="A44:M44"/>
    <mergeCell ref="A45:M45"/>
    <mergeCell ref="A46:M46"/>
    <mergeCell ref="A47:M47"/>
    <mergeCell ref="A49:M49"/>
    <mergeCell ref="A50:M50"/>
    <mergeCell ref="A51:M51"/>
    <mergeCell ref="A52:M52"/>
    <mergeCell ref="A48:M48"/>
    <mergeCell ref="A53:M53"/>
    <mergeCell ref="F37:H37"/>
    <mergeCell ref="F38:H38"/>
    <mergeCell ref="F39:H39"/>
    <mergeCell ref="F17:H17"/>
    <mergeCell ref="D41:F41"/>
    <mergeCell ref="F6:H6"/>
    <mergeCell ref="F7:H7"/>
    <mergeCell ref="F35:H35"/>
    <mergeCell ref="F32:H32"/>
    <mergeCell ref="F33:H33"/>
    <mergeCell ref="F34:H34"/>
    <mergeCell ref="F16:H16"/>
    <mergeCell ref="F5:H5"/>
    <mergeCell ref="B1:D1"/>
    <mergeCell ref="E1:H1"/>
    <mergeCell ref="F2:H2"/>
    <mergeCell ref="F3:H3"/>
    <mergeCell ref="F4:H4"/>
  </mergeCells>
  <phoneticPr fontId="3" type="noConversion"/>
  <pageMargins left="0.78740157480314965" right="0.39370078740157483" top="0.59055118110236227" bottom="0.39370078740157483" header="0.51181102362204722" footer="0.51181102362204722"/>
  <pageSetup paperSize="9" scale="8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6"/>
  <sheetViews>
    <sheetView zoomScaleNormal="100" zoomScaleSheetLayoutView="100" workbookViewId="0">
      <selection activeCell="A10" sqref="A10:O10"/>
    </sheetView>
  </sheetViews>
  <sheetFormatPr defaultRowHeight="12.75" x14ac:dyDescent="0.2"/>
  <sheetData>
    <row r="1" spans="1:15" ht="18.75" customHeight="1" x14ac:dyDescent="0.2">
      <c r="A1" s="21"/>
      <c r="B1" s="21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1"/>
    </row>
    <row r="2" spans="1:15" ht="104.25" customHeight="1" x14ac:dyDescent="0.2">
      <c r="A2" s="302"/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</row>
    <row r="3" spans="1:15" ht="44.25" customHeight="1" x14ac:dyDescent="0.2">
      <c r="A3" s="304"/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</row>
    <row r="4" spans="1:15" ht="17.25" customHeight="1" x14ac:dyDescent="0.2">
      <c r="A4" s="302"/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</row>
    <row r="5" spans="1:15" ht="31.5" customHeight="1" x14ac:dyDescent="0.2">
      <c r="A5" s="302"/>
      <c r="B5" s="302"/>
      <c r="C5" s="302"/>
      <c r="D5" s="302"/>
      <c r="E5" s="302"/>
      <c r="F5" s="302"/>
      <c r="G5" s="302"/>
      <c r="H5" s="302"/>
      <c r="I5" s="302"/>
      <c r="J5" s="302"/>
      <c r="K5" s="302"/>
      <c r="L5" s="302"/>
      <c r="M5" s="302"/>
      <c r="N5" s="302"/>
      <c r="O5" s="302"/>
    </row>
    <row r="6" spans="1:15" ht="15.75" customHeight="1" x14ac:dyDescent="0.2">
      <c r="A6" s="302"/>
      <c r="B6" s="302"/>
      <c r="C6" s="302"/>
      <c r="D6" s="302"/>
      <c r="E6" s="302"/>
      <c r="F6" s="302"/>
      <c r="G6" s="302"/>
      <c r="H6" s="302"/>
      <c r="I6" s="302"/>
      <c r="J6" s="302"/>
      <c r="K6" s="302"/>
      <c r="L6" s="302"/>
      <c r="M6" s="302"/>
      <c r="N6" s="302"/>
      <c r="O6" s="302"/>
    </row>
    <row r="7" spans="1:15" ht="138" customHeight="1" x14ac:dyDescent="0.2">
      <c r="A7" s="302"/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</row>
    <row r="8" spans="1:15" ht="30.75" customHeight="1" x14ac:dyDescent="0.2">
      <c r="A8" s="302"/>
      <c r="B8" s="302"/>
      <c r="C8" s="302"/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/>
    </row>
    <row r="9" spans="1:15" ht="61.5" customHeight="1" x14ac:dyDescent="0.2">
      <c r="A9" s="302"/>
      <c r="B9" s="302"/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2"/>
    </row>
    <row r="10" spans="1:15" ht="44.25" customHeight="1" x14ac:dyDescent="0.2">
      <c r="A10" s="305"/>
      <c r="B10" s="305"/>
      <c r="C10" s="305"/>
      <c r="D10" s="305"/>
      <c r="E10" s="305"/>
      <c r="F10" s="305"/>
      <c r="G10" s="305"/>
      <c r="H10" s="305"/>
      <c r="I10" s="305"/>
      <c r="J10" s="305"/>
      <c r="K10" s="305"/>
      <c r="L10" s="305"/>
      <c r="M10" s="305"/>
      <c r="N10" s="305"/>
      <c r="O10" s="305"/>
    </row>
    <row r="11" spans="1:15" ht="31.5" customHeight="1" x14ac:dyDescent="0.2">
      <c r="A11" s="302"/>
      <c r="B11" s="302"/>
      <c r="C11" s="302"/>
      <c r="D11" s="302"/>
      <c r="E11" s="302"/>
      <c r="F11" s="302"/>
      <c r="G11" s="302"/>
      <c r="H11" s="302"/>
      <c r="I11" s="302"/>
      <c r="J11" s="302"/>
      <c r="K11" s="302"/>
      <c r="L11" s="302"/>
      <c r="M11" s="302"/>
      <c r="N11" s="302"/>
      <c r="O11" s="302"/>
    </row>
    <row r="12" spans="1:15" ht="30.75" customHeight="1" x14ac:dyDescent="0.2">
      <c r="A12" s="302"/>
      <c r="B12" s="302"/>
      <c r="C12" s="302"/>
      <c r="D12" s="302"/>
      <c r="E12" s="302"/>
      <c r="F12" s="302"/>
      <c r="G12" s="302"/>
      <c r="H12" s="302"/>
      <c r="I12" s="302"/>
      <c r="J12" s="302"/>
      <c r="K12" s="302"/>
      <c r="L12" s="302"/>
      <c r="M12" s="302"/>
      <c r="N12" s="302"/>
      <c r="O12" s="302"/>
    </row>
    <row r="13" spans="1:15" ht="29.25" customHeight="1" x14ac:dyDescent="0.2">
      <c r="A13" s="303"/>
      <c r="B13" s="303"/>
      <c r="C13" s="303"/>
      <c r="D13" s="303"/>
      <c r="E13" s="303"/>
      <c r="F13" s="303"/>
      <c r="G13" s="303"/>
      <c r="H13" s="303"/>
      <c r="I13" s="303"/>
      <c r="J13" s="303"/>
      <c r="K13" s="303"/>
      <c r="L13" s="303"/>
      <c r="M13" s="303"/>
      <c r="N13" s="303"/>
      <c r="O13" s="303"/>
    </row>
    <row r="14" spans="1:15" ht="31.5" customHeight="1" x14ac:dyDescent="0.2">
      <c r="A14" s="303"/>
      <c r="B14" s="303"/>
      <c r="C14" s="303"/>
      <c r="D14" s="303"/>
      <c r="E14" s="303"/>
      <c r="F14" s="303"/>
      <c r="G14" s="303"/>
      <c r="H14" s="303"/>
      <c r="I14" s="303"/>
      <c r="J14" s="303"/>
      <c r="K14" s="303"/>
      <c r="L14" s="303"/>
      <c r="M14" s="303"/>
      <c r="N14" s="303"/>
      <c r="O14" s="303"/>
    </row>
    <row r="15" spans="1:15" ht="121.5" customHeight="1" x14ac:dyDescent="0.2">
      <c r="A15" s="302"/>
      <c r="B15" s="302"/>
      <c r="C15" s="302"/>
      <c r="D15" s="302"/>
      <c r="E15" s="302"/>
      <c r="F15" s="302"/>
      <c r="G15" s="302"/>
      <c r="H15" s="302"/>
      <c r="I15" s="302"/>
      <c r="J15" s="302"/>
      <c r="K15" s="302"/>
      <c r="L15" s="302"/>
      <c r="M15" s="302"/>
      <c r="N15" s="302"/>
      <c r="O15" s="302"/>
    </row>
    <row r="16" spans="1:15" ht="47.25" customHeight="1" x14ac:dyDescent="0.2">
      <c r="A16" s="302"/>
      <c r="B16" s="302"/>
      <c r="C16" s="302"/>
      <c r="D16" s="302"/>
      <c r="E16" s="302"/>
      <c r="F16" s="302"/>
      <c r="G16" s="302"/>
      <c r="H16" s="302"/>
      <c r="I16" s="302"/>
      <c r="J16" s="302"/>
      <c r="K16" s="302"/>
      <c r="L16" s="302"/>
      <c r="M16" s="302"/>
      <c r="N16" s="302"/>
      <c r="O16" s="302"/>
    </row>
    <row r="17" spans="1:16" ht="31.5" customHeight="1" x14ac:dyDescent="0.2">
      <c r="A17" s="309"/>
      <c r="B17" s="309"/>
      <c r="C17" s="309"/>
      <c r="D17" s="309"/>
      <c r="E17" s="309"/>
      <c r="F17" s="309"/>
      <c r="G17" s="309"/>
      <c r="H17" s="309"/>
      <c r="I17" s="309"/>
      <c r="J17" s="309"/>
      <c r="K17" s="309"/>
      <c r="L17" s="309"/>
      <c r="M17" s="309"/>
      <c r="N17" s="309"/>
      <c r="O17" s="309"/>
    </row>
    <row r="18" spans="1:16" ht="18" customHeight="1" x14ac:dyDescent="0.2">
      <c r="A18" s="302"/>
      <c r="B18" s="302"/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02"/>
      <c r="O18" s="302"/>
    </row>
    <row r="19" spans="1:16" ht="15" customHeight="1" x14ac:dyDescent="0.2">
      <c r="A19" s="312"/>
      <c r="B19" s="312"/>
      <c r="C19" s="312"/>
      <c r="D19" s="312"/>
      <c r="E19" s="312"/>
      <c r="F19" s="311"/>
      <c r="G19" s="311"/>
      <c r="H19" s="311"/>
      <c r="I19" s="311"/>
      <c r="J19" s="311"/>
      <c r="K19" s="311"/>
      <c r="L19" s="311"/>
      <c r="M19" s="63"/>
      <c r="N19" s="64"/>
      <c r="O19" s="64"/>
    </row>
    <row r="20" spans="1:16" ht="15" x14ac:dyDescent="0.2">
      <c r="A20" s="309"/>
      <c r="B20" s="309"/>
      <c r="C20" s="309"/>
      <c r="D20" s="309"/>
      <c r="E20" s="309"/>
      <c r="F20" s="309"/>
      <c r="G20" s="309"/>
      <c r="H20" s="309"/>
      <c r="I20" s="309"/>
      <c r="J20" s="63"/>
      <c r="K20" s="63"/>
      <c r="L20" s="307"/>
      <c r="M20" s="307"/>
      <c r="N20" s="307"/>
      <c r="O20" s="307"/>
      <c r="P20" s="307"/>
    </row>
    <row r="21" spans="1:16" ht="15" x14ac:dyDescent="0.2">
      <c r="A21" s="310"/>
      <c r="B21" s="310"/>
      <c r="C21" s="310"/>
      <c r="D21" s="310"/>
      <c r="E21" s="310"/>
      <c r="F21" s="310"/>
      <c r="G21" s="310"/>
      <c r="H21" s="310"/>
      <c r="I21" s="310"/>
      <c r="J21" s="3"/>
      <c r="K21" s="3"/>
      <c r="L21" s="307"/>
      <c r="M21" s="307"/>
      <c r="N21" s="307"/>
      <c r="O21" s="307"/>
      <c r="P21" s="307"/>
    </row>
    <row r="22" spans="1:16" ht="15" x14ac:dyDescent="0.2">
      <c r="A22" s="310"/>
      <c r="B22" s="310"/>
      <c r="C22" s="310"/>
      <c r="D22" s="310"/>
      <c r="E22" s="310"/>
      <c r="F22" s="310"/>
      <c r="G22" s="310"/>
      <c r="H22" s="310"/>
      <c r="I22" s="310"/>
      <c r="L22" s="308"/>
      <c r="M22" s="308"/>
      <c r="N22" s="308"/>
      <c r="O22" s="308"/>
      <c r="P22" s="308"/>
    </row>
    <row r="23" spans="1:16" ht="15" x14ac:dyDescent="0.2">
      <c r="A23" s="310"/>
      <c r="B23" s="310"/>
      <c r="C23" s="310"/>
      <c r="D23" s="310"/>
      <c r="E23" s="310"/>
      <c r="F23" s="310"/>
      <c r="G23" s="310"/>
      <c r="H23" s="310"/>
      <c r="I23" s="310"/>
      <c r="L23" s="307"/>
      <c r="M23" s="307"/>
      <c r="N23" s="307"/>
      <c r="O23" s="307"/>
      <c r="P23" s="307"/>
    </row>
    <row r="24" spans="1:16" ht="15" x14ac:dyDescent="0.2">
      <c r="A24" s="65"/>
      <c r="B24" s="65"/>
      <c r="C24" s="65"/>
      <c r="D24" s="65"/>
      <c r="E24" s="65"/>
      <c r="F24" s="65"/>
      <c r="G24" s="65"/>
      <c r="H24" s="65"/>
      <c r="I24" s="65"/>
    </row>
    <row r="25" spans="1:16" ht="15" x14ac:dyDescent="0.2">
      <c r="A25" s="65"/>
      <c r="B25" s="65"/>
      <c r="C25" s="65"/>
      <c r="D25" s="65"/>
      <c r="E25" s="65"/>
      <c r="F25" s="65"/>
      <c r="G25" s="65"/>
      <c r="H25" s="65"/>
      <c r="I25" s="65"/>
    </row>
    <row r="26" spans="1:16" ht="14.25" x14ac:dyDescent="0.2">
      <c r="A26" s="306"/>
      <c r="B26" s="306"/>
      <c r="C26" s="306"/>
      <c r="D26" s="306"/>
      <c r="E26" s="306"/>
      <c r="F26" s="306"/>
      <c r="G26" s="306"/>
      <c r="H26" s="306"/>
      <c r="I26" s="306"/>
    </row>
  </sheetData>
  <mergeCells count="30">
    <mergeCell ref="A16:O16"/>
    <mergeCell ref="A12:O12"/>
    <mergeCell ref="A23:I23"/>
    <mergeCell ref="J19:L19"/>
    <mergeCell ref="A19:E19"/>
    <mergeCell ref="L23:P23"/>
    <mergeCell ref="F19:I19"/>
    <mergeCell ref="A17:O17"/>
    <mergeCell ref="A18:O18"/>
    <mergeCell ref="A15:O15"/>
    <mergeCell ref="A14:O14"/>
    <mergeCell ref="A26:I26"/>
    <mergeCell ref="L20:P20"/>
    <mergeCell ref="L21:P21"/>
    <mergeCell ref="L22:P22"/>
    <mergeCell ref="A20:I20"/>
    <mergeCell ref="A21:I21"/>
    <mergeCell ref="A22:I22"/>
    <mergeCell ref="C1:L1"/>
    <mergeCell ref="A4:O4"/>
    <mergeCell ref="A9:O9"/>
    <mergeCell ref="A13:O13"/>
    <mergeCell ref="A2:O2"/>
    <mergeCell ref="A11:O11"/>
    <mergeCell ref="A5:O5"/>
    <mergeCell ref="A7:O7"/>
    <mergeCell ref="A3:O3"/>
    <mergeCell ref="A6:O6"/>
    <mergeCell ref="A8:O8"/>
    <mergeCell ref="A10:O10"/>
  </mergeCells>
  <phoneticPr fontId="3" type="noConversion"/>
  <pageMargins left="0" right="0" top="0" bottom="0" header="0" footer="0"/>
  <pageSetup paperSize="9" scale="94" orientation="landscape" r:id="rId1"/>
  <rowBreaks count="1" manualBreakCount="1">
    <brk id="10" max="16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1027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16</xdr:col>
                <xdr:colOff>561975</xdr:colOff>
                <xdr:row>9</xdr:row>
                <xdr:rowOff>104775</xdr:rowOff>
              </to>
            </anchor>
          </objectPr>
        </oleObject>
      </mc:Choice>
      <mc:Fallback>
        <oleObject progId="Word.Document.12" shapeId="1027" r:id="rId4"/>
      </mc:Fallback>
    </mc:AlternateContent>
    <mc:AlternateContent xmlns:mc="http://schemas.openxmlformats.org/markup-compatibility/2006">
      <mc:Choice Requires="x14">
        <oleObject progId="Word.Document.12" shapeId="1028" r:id="rId6">
          <objectPr defaultSize="0" autoPict="0" r:id="rId7">
            <anchor moveWithCells="1">
              <from>
                <xdr:col>0</xdr:col>
                <xdr:colOff>0</xdr:colOff>
                <xdr:row>10</xdr:row>
                <xdr:rowOff>57150</xdr:rowOff>
              </from>
              <to>
                <xdr:col>17</xdr:col>
                <xdr:colOff>9525</xdr:colOff>
                <xdr:row>21</xdr:row>
                <xdr:rowOff>0</xdr:rowOff>
              </to>
            </anchor>
          </objectPr>
        </oleObject>
      </mc:Choice>
      <mc:Fallback>
        <oleObject progId="Word.Document.12" shapeId="1028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1-2</vt:lpstr>
      <vt:lpstr>3</vt:lpstr>
      <vt:lpstr>4-5</vt:lpstr>
      <vt:lpstr>пояснительная записка</vt:lpstr>
      <vt:lpstr>'пояснительная записка'!Область_печати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Пользователь</cp:lastModifiedBy>
  <cp:lastPrinted>2015-09-01T07:49:53Z</cp:lastPrinted>
  <dcterms:created xsi:type="dcterms:W3CDTF">2005-01-19T10:32:31Z</dcterms:created>
  <dcterms:modified xsi:type="dcterms:W3CDTF">2015-12-14T10:53:03Z</dcterms:modified>
</cp:coreProperties>
</file>